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EJECUCION JUNIO 2024\"/>
    </mc:Choice>
  </mc:AlternateContent>
  <xr:revisionPtr revIDLastSave="0" documentId="8_{442032EC-663B-4773-BC62-06ED4D2E5365}" xr6:coauthVersionLast="47" xr6:coauthVersionMax="47" xr10:uidLastSave="{00000000-0000-0000-0000-000000000000}"/>
  <bookViews>
    <workbookView xWindow="-120" yWindow="-120" windowWidth="20730" windowHeight="11160" xr2:uid="{479E28F6-4ADE-467E-A200-62D0AB84D1B7}"/>
  </bookViews>
  <sheets>
    <sheet name="EJECUCION-MAYO-2024" sheetId="101" r:id="rId1"/>
  </sheets>
  <definedNames>
    <definedName name="_xlnm.Print_Area" localSheetId="0">'EJECUCION-MAYO-2024'!$A$3:$C$178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6" i="101" l="1"/>
  <c r="C393" i="101"/>
  <c r="C350" i="101"/>
  <c r="C317" i="101"/>
  <c r="C277" i="101"/>
  <c r="C230" i="101"/>
  <c r="C197" i="101"/>
  <c r="C34" i="101"/>
  <c r="C33" i="101"/>
  <c r="C35" i="101"/>
  <c r="C16" i="101"/>
  <c r="C141" i="101"/>
  <c r="C142" i="101" s="1"/>
  <c r="C41" i="101"/>
  <c r="C15" i="101"/>
  <c r="C47" i="101"/>
  <c r="C81" i="101"/>
  <c r="C71" i="101"/>
  <c r="C136" i="101"/>
  <c r="C78" i="101"/>
  <c r="C131" i="101"/>
  <c r="C147" i="101"/>
  <c r="C44" i="101"/>
  <c r="C51" i="101"/>
  <c r="C76" i="101"/>
  <c r="C80" i="101"/>
  <c r="C129" i="101"/>
  <c r="C137" i="101" s="1"/>
  <c r="C155" i="101"/>
  <c r="C151" i="101"/>
  <c r="C146" i="101"/>
  <c r="C67" i="101"/>
  <c r="C408" i="101" l="1"/>
  <c r="C292" i="101"/>
  <c r="C37" i="101"/>
  <c r="C169" i="101"/>
  <c r="C82" i="101"/>
  <c r="C171" i="101" l="1"/>
</calcChain>
</file>

<file path=xl/sharedStrings.xml><?xml version="1.0" encoding="utf-8"?>
<sst xmlns="http://schemas.openxmlformats.org/spreadsheetml/2006/main" count="690" uniqueCount="352">
  <si>
    <t>DESCRIPCION DEL GASTO</t>
  </si>
  <si>
    <t>PRESUPUESTO EJECUTADO</t>
  </si>
  <si>
    <t>CAPITULO 0206, SUBCAPITULO 01, DAF 01  Y UE 0004</t>
  </si>
  <si>
    <t>REMUNERACIONES Y CONTRIBUCIONES</t>
  </si>
  <si>
    <t>2.1.1</t>
  </si>
  <si>
    <t>2.1.1.2</t>
  </si>
  <si>
    <t>2.1.5</t>
  </si>
  <si>
    <t>2.1.5.1.01</t>
  </si>
  <si>
    <t>2.1.5.2.01</t>
  </si>
  <si>
    <t xml:space="preserve"> EJECUCION PRESUPUESTARIA A TRAVES DEL SIGEF, FONDO 100 TESORERIA NACIONAL</t>
  </si>
  <si>
    <t>ENCARGADO DEL DEPARTAMENTO FINANCIERO</t>
  </si>
  <si>
    <t>2.1.1.1.01</t>
  </si>
  <si>
    <t>2.1.5.4.01</t>
  </si>
  <si>
    <t>2.1.1.1</t>
  </si>
  <si>
    <t>CONTRATACIONES DE SERVICIOS</t>
  </si>
  <si>
    <t>2.2.1</t>
  </si>
  <si>
    <t>2.2.1.3.01</t>
  </si>
  <si>
    <t>TELEFONO LOCAL</t>
  </si>
  <si>
    <t>2.2.1.5.01</t>
  </si>
  <si>
    <t>TOTAL CONTRATACIONES DE SERVICIOS</t>
  </si>
  <si>
    <t>CCP</t>
  </si>
  <si>
    <t xml:space="preserve">TOTAL EJECUTADO </t>
  </si>
  <si>
    <t xml:space="preserve">REMUNERACIONES </t>
  </si>
  <si>
    <t xml:space="preserve">REMUNERACIONES AL PERSONAL FIJO </t>
  </si>
  <si>
    <t xml:space="preserve">REMUNERACIONES AL PERSONAL  CON CARÁCTER TRANSITORIO 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</si>
  <si>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</si>
  <si>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</si>
  <si>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</si>
  <si>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</si>
  <si>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</si>
  <si>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TOTAL REMUNERACIONES Y CONTRIBUCIONES</t>
  </si>
  <si>
    <t xml:space="preserve">SERVICIOS BASICOS </t>
  </si>
  <si>
    <t>SERVICIOS DE INTERNET Y TELEVISION POR CABLE</t>
  </si>
  <si>
    <t>VALORES EN RD$</t>
  </si>
  <si>
    <t>VIATICOS</t>
  </si>
  <si>
    <t>2.2.3.1.01</t>
  </si>
  <si>
    <t>2.3.1</t>
  </si>
  <si>
    <t>VIATICOS DENTRO DEL PAIS</t>
  </si>
  <si>
    <t>OTROS SERVICIOS TECNICOS PROFESIONALES</t>
  </si>
  <si>
    <t>2.2.8.7</t>
  </si>
  <si>
    <t>SOBRESUELDOS</t>
  </si>
  <si>
    <t>COMPENSACION SERVICIOS DE SEGURIDAD</t>
  </si>
  <si>
    <t>2.1.2.2.05</t>
  </si>
  <si>
    <t>2.1.2</t>
  </si>
  <si>
    <t>2.1.2.2</t>
  </si>
  <si>
    <t>COMPENSACION</t>
  </si>
  <si>
    <t>TRANSPORTE Y ALMACENAJE</t>
  </si>
  <si>
    <t>2.2.4</t>
  </si>
  <si>
    <t>2.2.4.1.01</t>
  </si>
  <si>
    <t xml:space="preserve"> EVENTOS GENERALES</t>
  </si>
  <si>
    <t>2.2.8.6.01</t>
  </si>
  <si>
    <t xml:space="preserve"> 2.2.8.7.04 </t>
  </si>
  <si>
    <t>2.2.8.6</t>
  </si>
  <si>
    <t>SERVICIOS DE ORGANIZACIÓN DE EVENTOS, FESTIVIDADES Y ACTIVIDADES DE ENTRENIMIENTO</t>
  </si>
  <si>
    <t xml:space="preserve">2.1.1.5.04 </t>
  </si>
  <si>
    <t xml:space="preserve">PROPORCION DE VACACIONES NO DISFRUTADAS </t>
  </si>
  <si>
    <t>PRESTACIONES ECONOMICAS</t>
  </si>
  <si>
    <t>2.1.1.5</t>
  </si>
  <si>
    <t xml:space="preserve"> COMPENSACIONES ESPECIALES</t>
  </si>
  <si>
    <t>2.1.1.5.03</t>
  </si>
  <si>
    <t>PRESTACION LABORAL POR DESVINCULACION</t>
  </si>
  <si>
    <t>2.2.5.1.01</t>
  </si>
  <si>
    <t>ALQUIERES Y RENTAS</t>
  </si>
  <si>
    <t>2.2.5</t>
  </si>
  <si>
    <t xml:space="preserve">2.3.5.3.01 </t>
  </si>
  <si>
    <t>MATERIALES Y SUMINISTROS</t>
  </si>
  <si>
    <t>TOTAL MATERIALES Y SUMINISTROS</t>
  </si>
  <si>
    <t xml:space="preserve"> LLANTAS Y NEUMATICOS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</si>
  <si>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</si>
  <si>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</si>
  <si>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</si>
  <si>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</si>
  <si>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</si>
  <si>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</si>
  <si>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</si>
  <si>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TRANSFERENCIAS CORRIENTES</t>
  </si>
  <si>
    <t>2.4.9</t>
  </si>
  <si>
    <t>TRANSFERENCIAS CORRIENTES A OTRAS INSTITUCIONES PUBLICAS</t>
  </si>
  <si>
    <t>2.4.9.1.03</t>
  </si>
  <si>
    <t>TRANSFERENCIAS CORRIENTES A OTRAS INSTITUCIONES PUBLICAS DESTINADAS A GASTOS DE BIENES Y SERVICIOS</t>
  </si>
  <si>
    <t>2.6.1.1.01</t>
  </si>
  <si>
    <t>TOTAL TRANSFERENCIAS CORRIENTES</t>
  </si>
  <si>
    <t>2.6.2.2.01</t>
  </si>
  <si>
    <t>APARATOS DEPORTIVOS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</si>
  <si>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</si>
  <si>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</si>
  <si>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</si>
  <si>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</si>
  <si>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</si>
  <si>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</si>
  <si>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</si>
  <si>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</si>
  <si>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</si>
  <si>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</si>
  <si>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</si>
  <si>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</si>
  <si>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</si>
  <si>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</si>
  <si>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</si>
  <si>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</si>
  <si>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</si>
  <si>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</si>
  <si>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</si>
  <si>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</si>
  <si>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</si>
  <si>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</si>
  <si>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</si>
  <si>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</si>
  <si>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</si>
  <si>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</si>
  <si>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</si>
  <si>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</si>
  <si>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</si>
  <si>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</si>
  <si>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</si>
  <si>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</si>
  <si>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</si>
  <si>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</si>
  <si>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</si>
  <si>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</si>
  <si>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</si>
  <si>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 xml:space="preserve">2.3.2 </t>
  </si>
  <si>
    <t>TEXTILES Y VESTURARIOS</t>
  </si>
  <si>
    <t>2.3.2.4.01</t>
  </si>
  <si>
    <t xml:space="preserve">ZAPATOS </t>
  </si>
  <si>
    <t>2.3.2.2.01</t>
  </si>
  <si>
    <t>PRENDAS Y ACCESORIOS DE VESTIR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</si>
  <si>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</si>
  <si>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</si>
  <si>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</si>
  <si>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</si>
  <si>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</si>
  <si>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</si>
  <si>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</si>
  <si>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</si>
  <si>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</si>
  <si>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</si>
  <si>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</si>
  <si>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SEGUROS DE BIENES MUEBLES</t>
  </si>
  <si>
    <t>2.2.2</t>
  </si>
  <si>
    <t>PUBLICIDAD, IMPRESIÓN Y ENCUADERNACION</t>
  </si>
  <si>
    <t>2.2.2.1.01</t>
  </si>
  <si>
    <t>PUBLICIDAD Y PROPAGANDA</t>
  </si>
  <si>
    <t>2.2.2.2.01</t>
  </si>
  <si>
    <t>IMPRESIÓN Y ENCUADERNACION</t>
  </si>
  <si>
    <t>2.2.9</t>
  </si>
  <si>
    <t>OTRAS CONTRACIONES DE SERVICIOS</t>
  </si>
  <si>
    <t>2.2.9.2.01</t>
  </si>
  <si>
    <t>2.2.9.2</t>
  </si>
  <si>
    <t>2.2.5.4.01</t>
  </si>
  <si>
    <t>ALQUILERES DE EQUIPOS DE TRANSPORTE, ELEVACION Y TRACCION</t>
  </si>
  <si>
    <t>2.1.1.4</t>
  </si>
  <si>
    <t xml:space="preserve">2.1.1.4.01 </t>
  </si>
  <si>
    <t>2.1.2.2.09</t>
  </si>
  <si>
    <t>SUELDOS ANUAL NO. 13</t>
  </si>
  <si>
    <t>SERVICIOS JURIDICOS</t>
  </si>
  <si>
    <t>2.2.8.7.02</t>
  </si>
  <si>
    <t>UTILES DESTINADOS A ACTIVIDADES DEPORTIVAS, CULTURALES Y RECREATIVAS</t>
  </si>
  <si>
    <t>BONOS POR DESEMPEÑO</t>
  </si>
  <si>
    <t>2.1.2.2.08</t>
  </si>
  <si>
    <t xml:space="preserve">UTILES MENORES MEDICO QUIRULGICOS Y DE LABORATORIO  </t>
  </si>
  <si>
    <t>LIC. ELVI ANTONIO DE LA ROSA PEÑA</t>
  </si>
  <si>
    <t>2.3.9.9.01</t>
  </si>
  <si>
    <t>2.3.7.2.06</t>
  </si>
  <si>
    <t>PINTURAS, LACAS, BARNICES, DILUYENTES Y ABSORBENTES PARA PINTURAS</t>
  </si>
  <si>
    <t>ALQUILERES Y RENTAS DE EDIFICACIONES Y LOCALES</t>
  </si>
  <si>
    <t>PRODUCTOS METALICOS</t>
  </si>
  <si>
    <t>2.3.5.4.01</t>
  </si>
  <si>
    <t>ARTICULOS DE CAUCHO</t>
  </si>
  <si>
    <t xml:space="preserve"> MANTENIMIENTO Y REPARACION DE MUEBLES Y EQUIPOS DE OFICINA</t>
  </si>
  <si>
    <t>2.2.7.2.01</t>
  </si>
  <si>
    <t xml:space="preserve"> MANTENIMIENTO Y REPARACION DE MAQUINARIAS Y EQUIPOS</t>
  </si>
  <si>
    <t>2.2.7.2</t>
  </si>
  <si>
    <t>2.3.3.1.01</t>
  </si>
  <si>
    <t xml:space="preserve"> PAPEL DE ESCRITORIO </t>
  </si>
  <si>
    <t>2.6.1.3.01</t>
  </si>
  <si>
    <t xml:space="preserve">EQUIPOS DE TECNOLOGIA DE LA INFORMACION Y COMUNICACIÓN </t>
  </si>
  <si>
    <t>2.2.7.2.06</t>
  </si>
  <si>
    <t>2.2.7.2.07</t>
  </si>
  <si>
    <t>MANTENIMIENTO Y REPARACION DE EQUIPOS INDUSTRIALES Y PRODUCCION</t>
  </si>
  <si>
    <t>MANTENIMIENTO Y REPARACION DE EQUIPOS DE TRANSPORTE, TRACCION Y ELEVACION</t>
  </si>
  <si>
    <t>SERVICIOS DE CAPACITACION</t>
  </si>
  <si>
    <t>2.6.5.4</t>
  </si>
  <si>
    <t>SISTEMAS Y EQUIPOS DE CLIMATIZACION</t>
  </si>
  <si>
    <t>2.6.5.4.01</t>
  </si>
  <si>
    <t>2.6.2.2</t>
  </si>
  <si>
    <t>2.3.6.3.04</t>
  </si>
  <si>
    <t>HERRAMIENTAS MENORES</t>
  </si>
  <si>
    <t>CAMARA FOTOGRAFICAS Y DE VIDEOS</t>
  </si>
  <si>
    <t>2.6.2.3</t>
  </si>
  <si>
    <t>2.6.2.3.01</t>
  </si>
  <si>
    <t>2.6.1.9.01</t>
  </si>
  <si>
    <t>2.2.5.8.01</t>
  </si>
  <si>
    <t xml:space="preserve"> OTROS ALQUILERES</t>
  </si>
  <si>
    <t>OTROS MOBILIARIOS Y EQUIPOS NO IDENTIFICADOS PRECEDENTEMENTE</t>
  </si>
  <si>
    <t>2.3.9.8.01</t>
  </si>
  <si>
    <t>REPUESTOS</t>
  </si>
  <si>
    <t>2.3.9.8.02</t>
  </si>
  <si>
    <t>ACCESORIOS</t>
  </si>
  <si>
    <t>2.2.8.7.05</t>
  </si>
  <si>
    <t>SERVICIOS DE INFORMATICA Y SISTEMAS COMPUTARIZADOS</t>
  </si>
  <si>
    <t>UTILES Y MATERIALES DE ESCRITORIO, OFICINA E INFORMATICA</t>
  </si>
  <si>
    <t>2.2.5.3.02</t>
  </si>
  <si>
    <t>2.6.2.1</t>
  </si>
  <si>
    <t>2.6.2.1.01</t>
  </si>
  <si>
    <t>EQUIPOS Y APARATOS AUDIOVISUALES</t>
  </si>
  <si>
    <t>2.3.4.1.01</t>
  </si>
  <si>
    <t>PRODUCTOS FARMACEUTICOS</t>
  </si>
  <si>
    <t>2.3.4</t>
  </si>
  <si>
    <t>PRODUCTOS MEDICINALES PARA USO HUMANO</t>
  </si>
  <si>
    <t>ALQUILER DE EQUIPOS DE TECNOLOGIA Y DATOS</t>
  </si>
  <si>
    <t>2.2.8.7.06</t>
  </si>
  <si>
    <t>SUELDOS EMPLEADOS FIJOS (PERSONAL ADMINISTRATIVO)</t>
  </si>
  <si>
    <t>SUELDOS EMPLEADOS FIJOS (PERSONAL DOCENTE)</t>
  </si>
  <si>
    <t>2.1.1.2.08</t>
  </si>
  <si>
    <t>EMPLEADOS TEMPORALES</t>
  </si>
  <si>
    <t xml:space="preserve">2.1.1.2.11  </t>
  </si>
  <si>
    <t xml:space="preserve">INTERINATO </t>
  </si>
  <si>
    <t>2.3.6.2.02</t>
  </si>
  <si>
    <t>2.6.5.8.01</t>
  </si>
  <si>
    <t>PRODUCTOS DE VIDRIO</t>
  </si>
  <si>
    <t xml:space="preserve">MAQUINARIAS, OTROS EQUIPOS Y HERRAMIENTAS </t>
  </si>
  <si>
    <t>2.6.5</t>
  </si>
  <si>
    <t>2.6.5.8</t>
  </si>
  <si>
    <t xml:space="preserve">OTROS MOBILIARIOS Y EQUIPOS </t>
  </si>
  <si>
    <t>2.3.6.2</t>
  </si>
  <si>
    <t xml:space="preserve">2.3.6.2.03 </t>
  </si>
  <si>
    <t>PORDUCTOS DE PORCELANA</t>
  </si>
  <si>
    <t>PRODUCTOS DE VIDRIO Y PORCELANA</t>
  </si>
  <si>
    <t>2.3.1.4.01</t>
  </si>
  <si>
    <t>2.3.2.1.01</t>
  </si>
  <si>
    <t>HILADOS, FIBRAS Y TELAS</t>
  </si>
  <si>
    <t>PRODUCTOS Y UTILES VARIOS NO IDENTIFICADOS PREDECENTEMENTE</t>
  </si>
  <si>
    <t>2.2.8.5</t>
  </si>
  <si>
    <t>FUMIGACION, LAVANDERIA, LIMPIEZA E HIGIENE</t>
  </si>
  <si>
    <t>2.2.8.5.01</t>
  </si>
  <si>
    <t>FUMIGACION</t>
  </si>
  <si>
    <t>2.2.8.5.02</t>
  </si>
  <si>
    <t>LAVANDERIA</t>
  </si>
  <si>
    <t>2.2.8.5.03</t>
  </si>
  <si>
    <t>LIMPIEZA E HIGIENE</t>
  </si>
  <si>
    <t>2.3.6.4</t>
  </si>
  <si>
    <t>PIEDRA, ARCILLA Y ARENA</t>
  </si>
  <si>
    <t xml:space="preserve">MADERA, CORCHO Y SUS MANUFACTURAS </t>
  </si>
  <si>
    <t>PRODUCTOS FOTOQUIMICOS</t>
  </si>
  <si>
    <t>2.3.7.2.0</t>
  </si>
  <si>
    <t>2.6.5.7.01</t>
  </si>
  <si>
    <t>2.3.6.4.04</t>
  </si>
  <si>
    <t>MAQUINARIAS Y HERRAMIENTAS</t>
  </si>
  <si>
    <t>2.2.7.2.02</t>
  </si>
  <si>
    <t>MANTENIMIENTO Y REPARACION DE EQUIPOS DE TECNOLOGIA E INFORMACION.</t>
  </si>
  <si>
    <t>2.1.2.2.06</t>
  </si>
  <si>
    <t xml:space="preserve"> INCENTIVO POR RENDIMIENTO INDIVIDUAL</t>
  </si>
  <si>
    <t>2.1.5.3.01</t>
  </si>
  <si>
    <t xml:space="preserve"> EQUIPOS DE SEGURIDAD</t>
  </si>
  <si>
    <t xml:space="preserve"> 2.6.6.2</t>
  </si>
  <si>
    <t xml:space="preserve"> 2.6.6.2.01</t>
  </si>
  <si>
    <t xml:space="preserve">2.6.4.1 </t>
  </si>
  <si>
    <t>AUTOMOVILES Y CAMIONES</t>
  </si>
  <si>
    <t>2.6.4.1.01</t>
  </si>
  <si>
    <t>2.2.6.2.01</t>
  </si>
  <si>
    <t>2.3.6.3.01</t>
  </si>
  <si>
    <t>2.6.5.5.01</t>
  </si>
  <si>
    <t>PRODUCTOS FERROSOS</t>
  </si>
  <si>
    <t xml:space="preserve">2.2.6.3.01 </t>
  </si>
  <si>
    <t>SEGUROS DE PERSONAS</t>
  </si>
  <si>
    <t xml:space="preserve">EQUIPOS DE COMUNICACIONES, TELECOMUNICACIONES Y SEÑALIZACION </t>
  </si>
  <si>
    <t xml:space="preserve"> EJECUCION PRESUPUESTARIA CUENTA INTERNA NO. 010-240132-2</t>
  </si>
  <si>
    <t>IMPRESIÓN, ENCUADERNACION Y ROTULACION</t>
  </si>
  <si>
    <t>PASAJES</t>
  </si>
  <si>
    <t>ALQUILERES Y RENTAS</t>
  </si>
  <si>
    <t xml:space="preserve">2.2.5.4.01 </t>
  </si>
  <si>
    <t xml:space="preserve">ALQUILERES  DE EQUIPOS DE TRANSPORTE, TRACCION Y ELEVACION 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</si>
  <si>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</si>
  <si>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</si>
  <si>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</si>
  <si>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</si>
  <si>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</si>
  <si>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</si>
  <si>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</si>
  <si>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</si>
  <si>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</si>
  <si>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</si>
  <si>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</si>
  <si>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FESTIVIDADES</t>
  </si>
  <si>
    <t>OTRAS SERVICIOS TECNICOS PROFESIONALES</t>
  </si>
  <si>
    <t xml:space="preserve">SERVICIOS DE INFORMATICA Y SISTEMAS COMPUTARIZADOS </t>
  </si>
  <si>
    <t>2.2.8.8</t>
  </si>
  <si>
    <t>IMPUESTOS DERECHOS Y TASAS</t>
  </si>
  <si>
    <t>2.2.8.8.01</t>
  </si>
  <si>
    <t xml:space="preserve">IMPUESTOS </t>
  </si>
  <si>
    <t>OTRAS CONTRATACIONES DE SERVICIOS</t>
  </si>
  <si>
    <t>2.2.9.2.03</t>
  </si>
  <si>
    <t>SERVICIOS DE CATERING</t>
  </si>
  <si>
    <t>TOTAL CONTRACIONES DE SERVICIOS</t>
  </si>
  <si>
    <t>2.3.1.3.03</t>
  </si>
  <si>
    <t xml:space="preserve">PRODUCTOS FLORESTALES </t>
  </si>
  <si>
    <t>2.3.2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</si>
  <si>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</si>
  <si>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</si>
  <si>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</si>
  <si>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</si>
  <si>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PAPEL DE ESCRITORIO</t>
  </si>
  <si>
    <t xml:space="preserve">PRODUCTOS METALICOS </t>
  </si>
  <si>
    <t>MINERALES</t>
  </si>
  <si>
    <t>2.3.7.2.03</t>
  </si>
  <si>
    <t>PINTURAS, LACAS BARNICES, DILUYENTES Y ABSORBENTES PARA PINTURAS</t>
  </si>
  <si>
    <t xml:space="preserve">UTILES MENORES MEDICO QUIRULGICOS Y DE LABORATORIO (MASCARILLAS) 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</si>
  <si>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</si>
  <si>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</si>
  <si>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</si>
  <si>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</si>
  <si>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</si>
  <si>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</si>
  <si>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</si>
  <si>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</si>
  <si>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</si>
  <si>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</si>
  <si>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</si>
  <si>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</si>
  <si>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</si>
  <si>
    <t xml:space="preserve"> EJECUCION PRESUPUESTARIA CUENTA FONDO INSTITUCIONAL INEFI NO. 240-017218-2</t>
  </si>
  <si>
    <t>TOTAL BIENES MUEBLES, INMUEBLES E INTANGIBLES</t>
  </si>
  <si>
    <t>TOTAL BIENES MUEBLES, INMUEBLESE INTANGIBLES</t>
  </si>
  <si>
    <t>ENERGIA ELECTRICA</t>
  </si>
  <si>
    <t>ELECTRICIDAD</t>
  </si>
  <si>
    <t>2.2.1.6.01</t>
  </si>
  <si>
    <t>TOTAL CONTRIBUCIONES A LA SEGURIDAD SOCIAL</t>
  </si>
  <si>
    <t>2.2.9.1.01</t>
  </si>
  <si>
    <t>SERVICIOS DE CATERIN</t>
  </si>
  <si>
    <t xml:space="preserve">2.2.7.1 </t>
  </si>
  <si>
    <t>CONTRATACION DE MANTENIMIENTO Y REPARACIONES MENORES</t>
  </si>
  <si>
    <t>2.2.71.01</t>
  </si>
  <si>
    <t xml:space="preserve">MANTENIMIENTO Y REPARACIONES MENORES EN EDIFICACIONES </t>
  </si>
  <si>
    <t xml:space="preserve">2.2.4.4.01 </t>
  </si>
  <si>
    <t>PEAJE</t>
  </si>
  <si>
    <t>TOTAL  EJECUTADO CUENTA FONDO  REPONIBLE INSTITUCIONAL</t>
  </si>
  <si>
    <t xml:space="preserve"> 2.7.1.2 </t>
  </si>
  <si>
    <t>OBRAS PARA EDIFICACION NO RESIDENCIAL</t>
  </si>
  <si>
    <t xml:space="preserve"> 2.7.1.2.01 </t>
  </si>
  <si>
    <t>2.3.1.3.01</t>
  </si>
  <si>
    <t>PRODUCTOS FORESTALES</t>
  </si>
  <si>
    <t>HOSPEDAJE</t>
  </si>
  <si>
    <t>2.2.5.1.02</t>
  </si>
  <si>
    <t>2.1.2.2.15</t>
  </si>
  <si>
    <t>COMPENSACION EXTRAORDINARIA ANUAL</t>
  </si>
  <si>
    <t>HILADOS Y TELAS</t>
  </si>
  <si>
    <t>PASAJES  Y GASTOS DE TRANSPORTE</t>
  </si>
  <si>
    <t>PERIODO DEL 01 AL 28 DE JUNIO DEL 2024</t>
  </si>
  <si>
    <t>2.3.9.9.04</t>
  </si>
  <si>
    <t>PRODUCTOS Y UTILES DE DEFENZA Y SEGURIDAD</t>
  </si>
  <si>
    <t>MUEBLES Y EQUIPOS DE OFICINA Y ESTANTERIA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</si>
</sst>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1" formatCode="_(* #,##0.00_);_(* \(#,##0.00\);_(* &quot;-&quot;??_);_(@_)"/>
  </numFmts>
  <fonts count="2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66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58595B"/>
      <name val="Arial"/>
      <family val="2"/>
    </font>
    <font>
      <sz val="8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228">
    <xf numFmtId="0" fontId="0" fillId="0" borderId="0" xfId="0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right"/>
    </xf>
    <xf numFmtId="43" fontId="8" fillId="2" borderId="0" xfId="1" applyFont="1" applyFill="1" applyBorder="1" applyAlignment="1"/>
    <xf numFmtId="0" fontId="0" fillId="0" borderId="0" xfId="0" applyBorder="1"/>
    <xf numFmtId="43" fontId="3" fillId="2" borderId="0" xfId="1" applyFont="1" applyFill="1" applyBorder="1" applyAlignment="1"/>
    <xf numFmtId="0" fontId="0" fillId="2" borderId="0" xfId="0" applyFill="1" applyBorder="1"/>
    <xf numFmtId="43" fontId="3" fillId="2" borderId="0" xfId="1" applyFont="1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Border="1"/>
    <xf numFmtId="4" fontId="0" fillId="2" borderId="0" xfId="0" applyNumberFormat="1" applyFill="1"/>
    <xf numFmtId="0" fontId="0" fillId="2" borderId="0" xfId="0" applyFill="1"/>
    <xf numFmtId="43" fontId="0" fillId="2" borderId="0" xfId="0" applyNumberFormat="1" applyFill="1"/>
    <xf numFmtId="43" fontId="9" fillId="2" borderId="0" xfId="1" applyFont="1" applyFill="1" applyBorder="1" applyAlignment="1">
      <alignment horizontal="right" wrapText="1"/>
    </xf>
    <xf numFmtId="4" fontId="0" fillId="2" borderId="0" xfId="0" applyNumberFormat="1" applyFill="1" applyBorder="1"/>
    <xf numFmtId="43" fontId="11" fillId="2" borderId="0" xfId="1" applyFont="1" applyFill="1" applyBorder="1"/>
    <xf numFmtId="4" fontId="0" fillId="2" borderId="0" xfId="0" applyNumberForma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43" fontId="0" fillId="2" borderId="0" xfId="0" applyNumberFormat="1" applyFill="1" applyBorder="1"/>
    <xf numFmtId="43" fontId="13" fillId="2" borderId="0" xfId="1" applyFont="1" applyFill="1"/>
    <xf numFmtId="43" fontId="13" fillId="2" borderId="0" xfId="1" applyFont="1" applyFill="1" applyBorder="1"/>
    <xf numFmtId="0" fontId="0" fillId="2" borderId="0" xfId="0" applyFill="1" applyBorder="1" applyAlignment="1">
      <alignment wrapText="1"/>
    </xf>
    <xf numFmtId="43" fontId="14" fillId="2" borderId="0" xfId="1" applyFont="1" applyFill="1" applyBorder="1" applyAlignment="1">
      <alignment horizontal="center"/>
    </xf>
    <xf numFmtId="4" fontId="18" fillId="2" borderId="0" xfId="0" applyNumberFormat="1" applyFont="1" applyFill="1" applyBorder="1"/>
    <xf numFmtId="43" fontId="12" fillId="2" borderId="0" xfId="1" applyFont="1" applyFill="1" applyBorder="1"/>
    <xf numFmtId="43" fontId="11" fillId="2" borderId="0" xfId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wrapText="1"/>
    </xf>
    <xf numFmtId="43" fontId="15" fillId="2" borderId="0" xfId="1" applyFont="1" applyFill="1" applyBorder="1" applyAlignment="1">
      <alignment horizontal="center"/>
    </xf>
    <xf numFmtId="4" fontId="3" fillId="2" borderId="0" xfId="0" applyNumberFormat="1" applyFont="1" applyFill="1" applyBorder="1"/>
    <xf numFmtId="4" fontId="14" fillId="2" borderId="0" xfId="0" applyNumberFormat="1" applyFont="1" applyFill="1" applyBorder="1" applyAlignment="1">
      <alignment wrapText="1"/>
    </xf>
    <xf numFmtId="4" fontId="14" fillId="2" borderId="0" xfId="0" applyNumberFormat="1" applyFont="1" applyFill="1" applyBorder="1"/>
    <xf numFmtId="0" fontId="4" fillId="0" borderId="0" xfId="0" applyFont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3" fontId="14" fillId="2" borderId="1" xfId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0" fontId="20" fillId="2" borderId="1" xfId="0" applyFont="1" applyFill="1" applyBorder="1" applyAlignment="1">
      <alignment horizontal="left" wrapText="1"/>
    </xf>
    <xf numFmtId="43" fontId="14" fillId="2" borderId="1" xfId="0" applyNumberFormat="1" applyFont="1" applyFill="1" applyBorder="1"/>
    <xf numFmtId="43" fontId="14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/>
    <xf numFmtId="0" fontId="10" fillId="2" borderId="1" xfId="0" applyFont="1" applyFill="1" applyBorder="1"/>
    <xf numFmtId="4" fontId="10" fillId="2" borderId="1" xfId="0" applyNumberFormat="1" applyFont="1" applyFill="1" applyBorder="1" applyAlignment="1">
      <alignment wrapText="1"/>
    </xf>
    <xf numFmtId="4" fontId="14" fillId="2" borderId="1" xfId="0" applyNumberFormat="1" applyFont="1" applyFill="1" applyBorder="1" applyAlignment="1">
      <alignment wrapText="1"/>
    </xf>
    <xf numFmtId="43" fontId="10" fillId="2" borderId="1" xfId="1" applyFont="1" applyFill="1" applyBorder="1" applyAlignment="1">
      <alignment wrapText="1"/>
    </xf>
    <xf numFmtId="43" fontId="10" fillId="2" borderId="1" xfId="1" applyFont="1" applyFill="1" applyBorder="1"/>
    <xf numFmtId="43" fontId="14" fillId="2" borderId="1" xfId="1" applyFont="1" applyFill="1" applyBorder="1" applyAlignment="1">
      <alignment wrapText="1"/>
    </xf>
    <xf numFmtId="43" fontId="14" fillId="2" borderId="1" xfId="1" applyFont="1" applyFill="1" applyBorder="1" applyAlignment="1">
      <alignment horizontal="left" wrapText="1"/>
    </xf>
    <xf numFmtId="4" fontId="21" fillId="2" borderId="0" xfId="0" applyNumberFormat="1" applyFont="1" applyFill="1" applyBorder="1" applyAlignment="1">
      <alignment vertical="center" wrapText="1"/>
    </xf>
    <xf numFmtId="14" fontId="0" fillId="2" borderId="0" xfId="0" applyNumberFormat="1" applyFill="1"/>
    <xf numFmtId="14" fontId="0" fillId="2" borderId="0" xfId="0" applyNumberFormat="1" applyFill="1" applyBorder="1"/>
    <xf numFmtId="4" fontId="3" fillId="2" borderId="0" xfId="0" applyNumberFormat="1" applyFont="1" applyFill="1"/>
    <xf numFmtId="43" fontId="3" fillId="2" borderId="0" xfId="0" applyNumberFormat="1" applyFont="1" applyFill="1" applyBorder="1"/>
    <xf numFmtId="0" fontId="0" fillId="2" borderId="0" xfId="0" applyFill="1" applyAlignment="1">
      <alignment horizontal="right"/>
    </xf>
    <xf numFmtId="0" fontId="3" fillId="2" borderId="0" xfId="0" applyFont="1" applyFill="1"/>
    <xf numFmtId="4" fontId="10" fillId="2" borderId="1" xfId="0" applyNumberFormat="1" applyFont="1" applyFill="1" applyBorder="1"/>
    <xf numFmtId="43" fontId="10" fillId="2" borderId="1" xfId="0" applyNumberFormat="1" applyFont="1" applyFill="1" applyBorder="1"/>
    <xf numFmtId="0" fontId="14" fillId="2" borderId="0" xfId="0" applyFont="1" applyFill="1" applyBorder="1" applyAlignment="1"/>
    <xf numFmtId="4" fontId="14" fillId="2" borderId="0" xfId="0" applyNumberFormat="1" applyFont="1" applyFill="1" applyBorder="1" applyAlignment="1">
      <alignment vertical="center" wrapText="1"/>
    </xf>
    <xf numFmtId="43" fontId="14" fillId="2" borderId="0" xfId="1" applyFont="1" applyFill="1" applyBorder="1" applyAlignment="1">
      <alignment horizontal="center" wrapText="1"/>
    </xf>
    <xf numFmtId="4" fontId="14" fillId="2" borderId="0" xfId="0" applyNumberFormat="1" applyFont="1" applyFill="1" applyBorder="1" applyAlignment="1">
      <alignment horizontal="right"/>
    </xf>
    <xf numFmtId="43" fontId="5" fillId="2" borderId="0" xfId="1" applyFont="1" applyFill="1" applyBorder="1" applyAlignment="1"/>
    <xf numFmtId="2" fontId="14" fillId="2" borderId="0" xfId="0" applyNumberFormat="1" applyFont="1" applyFill="1" applyBorder="1"/>
    <xf numFmtId="43" fontId="14" fillId="2" borderId="0" xfId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 wrapText="1"/>
    </xf>
    <xf numFmtId="43" fontId="3" fillId="2" borderId="0" xfId="1" applyFont="1" applyFill="1" applyBorder="1" applyAlignment="1">
      <alignment horizontal="right"/>
    </xf>
    <xf numFmtId="14" fontId="3" fillId="2" borderId="0" xfId="0" applyNumberFormat="1" applyFont="1" applyFill="1"/>
    <xf numFmtId="43" fontId="16" fillId="2" borderId="0" xfId="1" applyFont="1" applyFill="1"/>
    <xf numFmtId="4" fontId="20" fillId="2" borderId="0" xfId="0" applyNumberFormat="1" applyFont="1" applyFill="1" applyBorder="1" applyAlignment="1">
      <alignment horizontal="right"/>
    </xf>
    <xf numFmtId="4" fontId="20" fillId="2" borderId="0" xfId="0" applyNumberFormat="1" applyFont="1" applyFill="1" applyBorder="1" applyAlignment="1">
      <alignment horizontal="right" wrapText="1"/>
    </xf>
    <xf numFmtId="4" fontId="20" fillId="2" borderId="0" xfId="0" applyNumberFormat="1" applyFont="1" applyFill="1" applyBorder="1" applyAlignment="1">
      <alignment wrapText="1"/>
    </xf>
    <xf numFmtId="43" fontId="14" fillId="2" borderId="0" xfId="1" applyFont="1" applyFill="1" applyBorder="1" applyAlignment="1"/>
    <xf numFmtId="0" fontId="14" fillId="0" borderId="1" xfId="0" applyFont="1" applyBorder="1"/>
    <xf numFmtId="0" fontId="10" fillId="0" borderId="1" xfId="0" applyFont="1" applyBorder="1" applyAlignment="1">
      <alignment wrapText="1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/>
    <xf numFmtId="0" fontId="14" fillId="0" borderId="0" xfId="0" applyFont="1" applyBorder="1"/>
    <xf numFmtId="0" fontId="14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 applyBorder="1" applyAlignment="1">
      <alignment wrapText="1"/>
    </xf>
    <xf numFmtId="0" fontId="14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4" fillId="0" borderId="3" xfId="0" applyFont="1" applyBorder="1"/>
    <xf numFmtId="4" fontId="21" fillId="0" borderId="0" xfId="0" applyNumberFormat="1" applyFont="1"/>
    <xf numFmtId="4" fontId="14" fillId="0" borderId="0" xfId="0" applyNumberFormat="1" applyFont="1" applyBorder="1"/>
    <xf numFmtId="0" fontId="14" fillId="2" borderId="2" xfId="0" applyFont="1" applyFill="1" applyBorder="1"/>
    <xf numFmtId="0" fontId="14" fillId="2" borderId="2" xfId="0" applyFont="1" applyFill="1" applyBorder="1" applyAlignment="1"/>
    <xf numFmtId="0" fontId="14" fillId="2" borderId="3" xfId="0" applyFont="1" applyFill="1" applyBorder="1" applyAlignment="1">
      <alignment wrapText="1"/>
    </xf>
    <xf numFmtId="4" fontId="3" fillId="0" borderId="0" xfId="0" applyNumberFormat="1" applyFont="1"/>
    <xf numFmtId="43" fontId="14" fillId="2" borderId="0" xfId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Border="1" applyAlignment="1">
      <alignment horizontal="left" wrapText="1"/>
    </xf>
    <xf numFmtId="43" fontId="14" fillId="2" borderId="0" xfId="1" applyFont="1" applyFill="1" applyBorder="1" applyAlignment="1">
      <alignment wrapText="1"/>
    </xf>
    <xf numFmtId="171" fontId="0" fillId="2" borderId="0" xfId="0" applyNumberFormat="1" applyFill="1"/>
    <xf numFmtId="0" fontId="14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4" fillId="2" borderId="0" xfId="0" applyFon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left" wrapText="1"/>
    </xf>
    <xf numFmtId="0" fontId="14" fillId="2" borderId="11" xfId="0" applyFont="1" applyFill="1" applyBorder="1" applyAlignment="1">
      <alignment wrapText="1"/>
    </xf>
    <xf numFmtId="0" fontId="19" fillId="2" borderId="10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4" fontId="20" fillId="2" borderId="11" xfId="0" applyNumberFormat="1" applyFont="1" applyFill="1" applyBorder="1" applyAlignment="1">
      <alignment wrapText="1"/>
    </xf>
    <xf numFmtId="4" fontId="14" fillId="2" borderId="11" xfId="0" applyNumberFormat="1" applyFont="1" applyFill="1" applyBorder="1"/>
    <xf numFmtId="43" fontId="14" fillId="2" borderId="10" xfId="0" applyNumberFormat="1" applyFont="1" applyFill="1" applyBorder="1"/>
    <xf numFmtId="0" fontId="10" fillId="2" borderId="10" xfId="0" applyFont="1" applyFill="1" applyBorder="1" applyAlignment="1">
      <alignment wrapText="1"/>
    </xf>
    <xf numFmtId="43" fontId="14" fillId="2" borderId="11" xfId="1" applyFont="1" applyFill="1" applyBorder="1"/>
    <xf numFmtId="0" fontId="20" fillId="2" borderId="10" xfId="0" applyFont="1" applyFill="1" applyBorder="1" applyAlignment="1">
      <alignment wrapText="1"/>
    </xf>
    <xf numFmtId="43" fontId="14" fillId="2" borderId="11" xfId="0" applyNumberFormat="1" applyFont="1" applyFill="1" applyBorder="1"/>
    <xf numFmtId="0" fontId="14" fillId="2" borderId="11" xfId="0" applyFont="1" applyFill="1" applyBorder="1"/>
    <xf numFmtId="0" fontId="14" fillId="2" borderId="10" xfId="0" applyFont="1" applyFill="1" applyBorder="1"/>
    <xf numFmtId="0" fontId="14" fillId="2" borderId="12" xfId="0" applyFont="1" applyFill="1" applyBorder="1" applyAlignment="1">
      <alignment wrapText="1"/>
    </xf>
    <xf numFmtId="43" fontId="10" fillId="2" borderId="13" xfId="0" applyNumberFormat="1" applyFont="1" applyFill="1" applyBorder="1"/>
    <xf numFmtId="0" fontId="14" fillId="2" borderId="10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/>
    </xf>
    <xf numFmtId="0" fontId="10" fillId="2" borderId="10" xfId="0" applyFont="1" applyFill="1" applyBorder="1"/>
    <xf numFmtId="4" fontId="14" fillId="2" borderId="10" xfId="0" applyNumberFormat="1" applyFont="1" applyFill="1" applyBorder="1"/>
    <xf numFmtId="4" fontId="10" fillId="2" borderId="10" xfId="0" applyNumberFormat="1" applyFont="1" applyFill="1" applyBorder="1"/>
    <xf numFmtId="43" fontId="19" fillId="2" borderId="13" xfId="1" applyFont="1" applyFill="1" applyBorder="1" applyAlignment="1">
      <alignment wrapText="1"/>
    </xf>
    <xf numFmtId="0" fontId="14" fillId="2" borderId="14" xfId="0" applyFont="1" applyFill="1" applyBorder="1"/>
    <xf numFmtId="43" fontId="22" fillId="2" borderId="11" xfId="1" applyFont="1" applyFill="1" applyBorder="1" applyAlignment="1">
      <alignment horizontal="right"/>
    </xf>
    <xf numFmtId="4" fontId="14" fillId="2" borderId="15" xfId="0" applyNumberFormat="1" applyFont="1" applyFill="1" applyBorder="1"/>
    <xf numFmtId="4" fontId="10" fillId="2" borderId="13" xfId="0" applyNumberFormat="1" applyFont="1" applyFill="1" applyBorder="1"/>
    <xf numFmtId="43" fontId="10" fillId="2" borderId="13" xfId="1" applyFont="1" applyFill="1" applyBorder="1"/>
    <xf numFmtId="0" fontId="0" fillId="2" borderId="11" xfId="0" applyFill="1" applyBorder="1"/>
    <xf numFmtId="2" fontId="14" fillId="2" borderId="11" xfId="0" applyNumberFormat="1" applyFont="1" applyFill="1" applyBorder="1"/>
    <xf numFmtId="4" fontId="0" fillId="2" borderId="11" xfId="0" applyNumberFormat="1" applyFill="1" applyBorder="1"/>
    <xf numFmtId="43" fontId="10" fillId="2" borderId="10" xfId="1" applyFont="1" applyFill="1" applyBorder="1" applyAlignment="1">
      <alignment horizontal="left"/>
    </xf>
    <xf numFmtId="43" fontId="14" fillId="2" borderId="10" xfId="1" applyFont="1" applyFill="1" applyBorder="1" applyAlignment="1">
      <alignment horizontal="left"/>
    </xf>
    <xf numFmtId="0" fontId="14" fillId="2" borderId="13" xfId="0" applyFont="1" applyFill="1" applyBorder="1"/>
    <xf numFmtId="43" fontId="19" fillId="2" borderId="16" xfId="0" applyNumberFormat="1" applyFont="1" applyFill="1" applyBorder="1" applyAlignment="1">
      <alignment wrapText="1"/>
    </xf>
    <xf numFmtId="0" fontId="14" fillId="2" borderId="8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wrapText="1"/>
    </xf>
    <xf numFmtId="4" fontId="20" fillId="2" borderId="22" xfId="0" applyNumberFormat="1" applyFont="1" applyFill="1" applyBorder="1" applyAlignment="1">
      <alignment wrapText="1"/>
    </xf>
    <xf numFmtId="0" fontId="10" fillId="2" borderId="10" xfId="0" applyFont="1" applyFill="1" applyBorder="1" applyAlignment="1">
      <alignment horizontal="center"/>
    </xf>
    <xf numFmtId="4" fontId="10" fillId="2" borderId="13" xfId="0" applyNumberFormat="1" applyFont="1" applyFill="1" applyBorder="1" applyAlignment="1">
      <alignment horizontal="right" wrapText="1"/>
    </xf>
    <xf numFmtId="0" fontId="10" fillId="2" borderId="14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left"/>
    </xf>
    <xf numFmtId="0" fontId="14" fillId="0" borderId="11" xfId="0" applyFont="1" applyBorder="1"/>
    <xf numFmtId="0" fontId="14" fillId="0" borderId="10" xfId="0" applyFont="1" applyBorder="1" applyAlignment="1">
      <alignment horizontal="left"/>
    </xf>
    <xf numFmtId="0" fontId="10" fillId="0" borderId="10" xfId="0" applyFont="1" applyBorder="1"/>
    <xf numFmtId="0" fontId="14" fillId="0" borderId="10" xfId="0" applyFont="1" applyBorder="1"/>
    <xf numFmtId="39" fontId="14" fillId="0" borderId="11" xfId="1" applyNumberFormat="1" applyFont="1" applyBorder="1"/>
    <xf numFmtId="39" fontId="14" fillId="0" borderId="15" xfId="1" applyNumberFormat="1" applyFont="1" applyBorder="1"/>
    <xf numFmtId="39" fontId="10" fillId="0" borderId="13" xfId="1" applyNumberFormat="1" applyFont="1" applyBorder="1"/>
    <xf numFmtId="0" fontId="14" fillId="0" borderId="14" xfId="0" applyFont="1" applyBorder="1"/>
    <xf numFmtId="0" fontId="14" fillId="0" borderId="13" xfId="0" applyFont="1" applyBorder="1"/>
    <xf numFmtId="0" fontId="14" fillId="0" borderId="22" xfId="0" applyFont="1" applyBorder="1"/>
    <xf numFmtId="4" fontId="10" fillId="0" borderId="16" xfId="0" applyNumberFormat="1" applyFont="1" applyBorder="1"/>
    <xf numFmtId="0" fontId="14" fillId="0" borderId="8" xfId="0" applyFont="1" applyBorder="1"/>
    <xf numFmtId="0" fontId="14" fillId="0" borderId="9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4" fontId="20" fillId="2" borderId="15" xfId="0" applyNumberFormat="1" applyFont="1" applyFill="1" applyBorder="1" applyAlignment="1">
      <alignment wrapText="1"/>
    </xf>
    <xf numFmtId="0" fontId="14" fillId="0" borderId="12" xfId="0" applyFont="1" applyBorder="1"/>
    <xf numFmtId="39" fontId="10" fillId="0" borderId="22" xfId="1" applyNumberFormat="1" applyFont="1" applyBorder="1"/>
    <xf numFmtId="43" fontId="10" fillId="0" borderId="14" xfId="1" applyFont="1" applyBorder="1"/>
    <xf numFmtId="0" fontId="0" fillId="0" borderId="11" xfId="0" applyBorder="1"/>
    <xf numFmtId="39" fontId="14" fillId="0" borderId="14" xfId="0" applyNumberFormat="1" applyFont="1" applyBorder="1"/>
    <xf numFmtId="2" fontId="10" fillId="0" borderId="13" xfId="0" applyNumberFormat="1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</cellXfs>
  <cellStyles count="3">
    <cellStyle name="Millares" xfId="1" builtinId="3"/>
    <cellStyle name="Normal" xfId="0" builtinId="0"/>
    <cellStyle name="Normal 2" xfId="2" xr:uid="{3CC31717-1BA8-4B0B-96A5-A8D9256F465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04" name="Text Box 2">
          <a:extLst>
            <a:ext uri="{FF2B5EF4-FFF2-40B4-BE49-F238E27FC236}">
              <a16:creationId xmlns:a16="http://schemas.microsoft.com/office/drawing/2014/main" id="{4DC20817-8213-C1F5-E45B-0F4FE6B72CE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05" name="Text Box 3">
          <a:extLst>
            <a:ext uri="{FF2B5EF4-FFF2-40B4-BE49-F238E27FC236}">
              <a16:creationId xmlns:a16="http://schemas.microsoft.com/office/drawing/2014/main" id="{EA0E5FA9-C949-C19C-697E-013D16E23F9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06" name="Text Box 4">
          <a:extLst>
            <a:ext uri="{FF2B5EF4-FFF2-40B4-BE49-F238E27FC236}">
              <a16:creationId xmlns:a16="http://schemas.microsoft.com/office/drawing/2014/main" id="{D8B66053-1C5B-EB78-06C1-97C9000B3CB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07" name="Text Box 5">
          <a:extLst>
            <a:ext uri="{FF2B5EF4-FFF2-40B4-BE49-F238E27FC236}">
              <a16:creationId xmlns:a16="http://schemas.microsoft.com/office/drawing/2014/main" id="{42D6C9D0-CA92-05DD-2A8A-C8BAE92ED9C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08" name="Text Box 6">
          <a:extLst>
            <a:ext uri="{FF2B5EF4-FFF2-40B4-BE49-F238E27FC236}">
              <a16:creationId xmlns:a16="http://schemas.microsoft.com/office/drawing/2014/main" id="{F3E4F40F-D259-39B2-B5A5-AEC3C9A94BD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09" name="Text Box 7">
          <a:extLst>
            <a:ext uri="{FF2B5EF4-FFF2-40B4-BE49-F238E27FC236}">
              <a16:creationId xmlns:a16="http://schemas.microsoft.com/office/drawing/2014/main" id="{263948D6-616A-CB95-4C00-B3AAA9A1185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0" name="Text Box 8">
          <a:extLst>
            <a:ext uri="{FF2B5EF4-FFF2-40B4-BE49-F238E27FC236}">
              <a16:creationId xmlns:a16="http://schemas.microsoft.com/office/drawing/2014/main" id="{E42E9DE8-5163-0384-EC96-4C7C2E21726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1" name="Text Box 9">
          <a:extLst>
            <a:ext uri="{FF2B5EF4-FFF2-40B4-BE49-F238E27FC236}">
              <a16:creationId xmlns:a16="http://schemas.microsoft.com/office/drawing/2014/main" id="{597BBE90-7C68-F835-0673-140555F6B28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2" name="Text Box 10">
          <a:extLst>
            <a:ext uri="{FF2B5EF4-FFF2-40B4-BE49-F238E27FC236}">
              <a16:creationId xmlns:a16="http://schemas.microsoft.com/office/drawing/2014/main" id="{A8994D12-5DA4-635B-1C22-FC0440A04B9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3" name="Text Box 11">
          <a:extLst>
            <a:ext uri="{FF2B5EF4-FFF2-40B4-BE49-F238E27FC236}">
              <a16:creationId xmlns:a16="http://schemas.microsoft.com/office/drawing/2014/main" id="{0B3D66E6-358E-1BC5-6796-C84F553D4F3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4" name="Text Box 12">
          <a:extLst>
            <a:ext uri="{FF2B5EF4-FFF2-40B4-BE49-F238E27FC236}">
              <a16:creationId xmlns:a16="http://schemas.microsoft.com/office/drawing/2014/main" id="{086007C5-5E84-0550-6384-E4CD9F97F15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5" name="Text Box 13">
          <a:extLst>
            <a:ext uri="{FF2B5EF4-FFF2-40B4-BE49-F238E27FC236}">
              <a16:creationId xmlns:a16="http://schemas.microsoft.com/office/drawing/2014/main" id="{D1852CD2-B358-3E70-DC4A-C1FA723296C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6" name="Text Box 14">
          <a:extLst>
            <a:ext uri="{FF2B5EF4-FFF2-40B4-BE49-F238E27FC236}">
              <a16:creationId xmlns:a16="http://schemas.microsoft.com/office/drawing/2014/main" id="{0193164A-1D47-B4B7-6E34-D2FE3F576D5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7" name="Text Box 15">
          <a:extLst>
            <a:ext uri="{FF2B5EF4-FFF2-40B4-BE49-F238E27FC236}">
              <a16:creationId xmlns:a16="http://schemas.microsoft.com/office/drawing/2014/main" id="{3537C4CC-3AB9-EF0D-BF9B-264F34261AD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8" name="Text Box 16">
          <a:extLst>
            <a:ext uri="{FF2B5EF4-FFF2-40B4-BE49-F238E27FC236}">
              <a16:creationId xmlns:a16="http://schemas.microsoft.com/office/drawing/2014/main" id="{6D264578-AEE1-E360-D24F-4E1913842DF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19" name="Text Box 17">
          <a:extLst>
            <a:ext uri="{FF2B5EF4-FFF2-40B4-BE49-F238E27FC236}">
              <a16:creationId xmlns:a16="http://schemas.microsoft.com/office/drawing/2014/main" id="{47AF3CCA-8172-BD90-F162-4E6046DF6F8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20" name="Text Box 18">
          <a:extLst>
            <a:ext uri="{FF2B5EF4-FFF2-40B4-BE49-F238E27FC236}">
              <a16:creationId xmlns:a16="http://schemas.microsoft.com/office/drawing/2014/main" id="{6DA72572-9A68-AD3C-233D-7F3DECF6E1F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21" name="Text Box 19">
          <a:extLst>
            <a:ext uri="{FF2B5EF4-FFF2-40B4-BE49-F238E27FC236}">
              <a16:creationId xmlns:a16="http://schemas.microsoft.com/office/drawing/2014/main" id="{4A8B3848-DAF2-4D92-DE84-6B3B8302F37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22" name="Text Box 20">
          <a:extLst>
            <a:ext uri="{FF2B5EF4-FFF2-40B4-BE49-F238E27FC236}">
              <a16:creationId xmlns:a16="http://schemas.microsoft.com/office/drawing/2014/main" id="{27C60456-C156-65A7-A907-C0D92C1B0CD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23" name="Text Box 21">
          <a:extLst>
            <a:ext uri="{FF2B5EF4-FFF2-40B4-BE49-F238E27FC236}">
              <a16:creationId xmlns:a16="http://schemas.microsoft.com/office/drawing/2014/main" id="{60542C81-2ED5-321D-E1BB-E5ED69C360B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24" name="Text Box 22">
          <a:extLst>
            <a:ext uri="{FF2B5EF4-FFF2-40B4-BE49-F238E27FC236}">
              <a16:creationId xmlns:a16="http://schemas.microsoft.com/office/drawing/2014/main" id="{04D8638F-1CE3-0BAA-F7B8-C11BF055C6B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25" name="Text Box 23">
          <a:extLst>
            <a:ext uri="{FF2B5EF4-FFF2-40B4-BE49-F238E27FC236}">
              <a16:creationId xmlns:a16="http://schemas.microsoft.com/office/drawing/2014/main" id="{2D958802-24B2-C0ED-62A7-41BA42F5518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26" name="Text Box 24">
          <a:extLst>
            <a:ext uri="{FF2B5EF4-FFF2-40B4-BE49-F238E27FC236}">
              <a16:creationId xmlns:a16="http://schemas.microsoft.com/office/drawing/2014/main" id="{915E30F8-4EBF-447A-B17A-704FA44CEEC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9842027" name="Text Box 25">
          <a:extLst>
            <a:ext uri="{FF2B5EF4-FFF2-40B4-BE49-F238E27FC236}">
              <a16:creationId xmlns:a16="http://schemas.microsoft.com/office/drawing/2014/main" id="{8859F2C9-87AB-F4FE-788C-14922C577F33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28" name="Text Box 26">
          <a:extLst>
            <a:ext uri="{FF2B5EF4-FFF2-40B4-BE49-F238E27FC236}">
              <a16:creationId xmlns:a16="http://schemas.microsoft.com/office/drawing/2014/main" id="{D2E6ECBC-18D5-B8C8-F2AE-BCB15D5508B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29" name="Text Box 27">
          <a:extLst>
            <a:ext uri="{FF2B5EF4-FFF2-40B4-BE49-F238E27FC236}">
              <a16:creationId xmlns:a16="http://schemas.microsoft.com/office/drawing/2014/main" id="{0C0A12F5-2D78-B0E5-869E-B7E9D44C0B1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0" name="Text Box 28">
          <a:extLst>
            <a:ext uri="{FF2B5EF4-FFF2-40B4-BE49-F238E27FC236}">
              <a16:creationId xmlns:a16="http://schemas.microsoft.com/office/drawing/2014/main" id="{A649D436-157C-1D34-14F1-BA390168FB6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1" name="Text Box 29">
          <a:extLst>
            <a:ext uri="{FF2B5EF4-FFF2-40B4-BE49-F238E27FC236}">
              <a16:creationId xmlns:a16="http://schemas.microsoft.com/office/drawing/2014/main" id="{F23B1AFF-499C-AC4E-FE89-BE2D9E8CFF5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2" name="Text Box 30">
          <a:extLst>
            <a:ext uri="{FF2B5EF4-FFF2-40B4-BE49-F238E27FC236}">
              <a16:creationId xmlns:a16="http://schemas.microsoft.com/office/drawing/2014/main" id="{A8C25E07-D370-0998-7E5B-F67B0A2D15D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3" name="Text Box 31">
          <a:extLst>
            <a:ext uri="{FF2B5EF4-FFF2-40B4-BE49-F238E27FC236}">
              <a16:creationId xmlns:a16="http://schemas.microsoft.com/office/drawing/2014/main" id="{EE487A17-53B9-8E0D-597C-BD2E26FF3EC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4" name="Text Box 32">
          <a:extLst>
            <a:ext uri="{FF2B5EF4-FFF2-40B4-BE49-F238E27FC236}">
              <a16:creationId xmlns:a16="http://schemas.microsoft.com/office/drawing/2014/main" id="{B2841E39-5EB4-AA54-3E42-12D1E0386F2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5" name="Text Box 33">
          <a:extLst>
            <a:ext uri="{FF2B5EF4-FFF2-40B4-BE49-F238E27FC236}">
              <a16:creationId xmlns:a16="http://schemas.microsoft.com/office/drawing/2014/main" id="{FF2ED17D-B556-5133-5165-7DF1F69E246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6" name="Text Box 34">
          <a:extLst>
            <a:ext uri="{FF2B5EF4-FFF2-40B4-BE49-F238E27FC236}">
              <a16:creationId xmlns:a16="http://schemas.microsoft.com/office/drawing/2014/main" id="{4CE20799-1361-B74F-4349-B003C1FBD3C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7" name="Text Box 35">
          <a:extLst>
            <a:ext uri="{FF2B5EF4-FFF2-40B4-BE49-F238E27FC236}">
              <a16:creationId xmlns:a16="http://schemas.microsoft.com/office/drawing/2014/main" id="{EBF15D76-3CC5-DCF4-1D58-4D839F0FB9D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8" name="Text Box 36">
          <a:extLst>
            <a:ext uri="{FF2B5EF4-FFF2-40B4-BE49-F238E27FC236}">
              <a16:creationId xmlns:a16="http://schemas.microsoft.com/office/drawing/2014/main" id="{D361AD12-9D44-D9FC-F63C-7FB48961718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39" name="Text Box 37">
          <a:extLst>
            <a:ext uri="{FF2B5EF4-FFF2-40B4-BE49-F238E27FC236}">
              <a16:creationId xmlns:a16="http://schemas.microsoft.com/office/drawing/2014/main" id="{3118876E-E500-7835-AAD1-A02FB933B12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0" name="Text Box 38">
          <a:extLst>
            <a:ext uri="{FF2B5EF4-FFF2-40B4-BE49-F238E27FC236}">
              <a16:creationId xmlns:a16="http://schemas.microsoft.com/office/drawing/2014/main" id="{45138AE5-194F-3CC0-ECEF-870F1F26C2F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1" name="Text Box 39">
          <a:extLst>
            <a:ext uri="{FF2B5EF4-FFF2-40B4-BE49-F238E27FC236}">
              <a16:creationId xmlns:a16="http://schemas.microsoft.com/office/drawing/2014/main" id="{2869AA41-1F53-D547-CC21-CE7AED372B3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2" name="Text Box 40">
          <a:extLst>
            <a:ext uri="{FF2B5EF4-FFF2-40B4-BE49-F238E27FC236}">
              <a16:creationId xmlns:a16="http://schemas.microsoft.com/office/drawing/2014/main" id="{D1D34C9F-183D-A585-5080-E60290F92C6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3" name="Text Box 41">
          <a:extLst>
            <a:ext uri="{FF2B5EF4-FFF2-40B4-BE49-F238E27FC236}">
              <a16:creationId xmlns:a16="http://schemas.microsoft.com/office/drawing/2014/main" id="{491ED340-863C-68B7-C151-DA7A6AA18EE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4" name="Text Box 42">
          <a:extLst>
            <a:ext uri="{FF2B5EF4-FFF2-40B4-BE49-F238E27FC236}">
              <a16:creationId xmlns:a16="http://schemas.microsoft.com/office/drawing/2014/main" id="{881696B9-C230-A068-6EF0-DEE8231F7C6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5" name="Text Box 43">
          <a:extLst>
            <a:ext uri="{FF2B5EF4-FFF2-40B4-BE49-F238E27FC236}">
              <a16:creationId xmlns:a16="http://schemas.microsoft.com/office/drawing/2014/main" id="{FE175014-96A7-7D76-EF3A-C24BEE2CEAC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6" name="Text Box 44">
          <a:extLst>
            <a:ext uri="{FF2B5EF4-FFF2-40B4-BE49-F238E27FC236}">
              <a16:creationId xmlns:a16="http://schemas.microsoft.com/office/drawing/2014/main" id="{D882F960-AE54-C211-A94D-E7428DA0755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7" name="Text Box 45">
          <a:extLst>
            <a:ext uri="{FF2B5EF4-FFF2-40B4-BE49-F238E27FC236}">
              <a16:creationId xmlns:a16="http://schemas.microsoft.com/office/drawing/2014/main" id="{DE760724-C0BC-7F8B-1F1D-1DA4A2112D6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8" name="Text Box 46">
          <a:extLst>
            <a:ext uri="{FF2B5EF4-FFF2-40B4-BE49-F238E27FC236}">
              <a16:creationId xmlns:a16="http://schemas.microsoft.com/office/drawing/2014/main" id="{6770ADA2-615E-CC3C-4C89-04B1EF734FA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49" name="Text Box 47">
          <a:extLst>
            <a:ext uri="{FF2B5EF4-FFF2-40B4-BE49-F238E27FC236}">
              <a16:creationId xmlns:a16="http://schemas.microsoft.com/office/drawing/2014/main" id="{7DD033AC-7B72-A34D-3AB2-7C1D97A7E8E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50" name="Text Box 48">
          <a:extLst>
            <a:ext uri="{FF2B5EF4-FFF2-40B4-BE49-F238E27FC236}">
              <a16:creationId xmlns:a16="http://schemas.microsoft.com/office/drawing/2014/main" id="{C31A4AFF-31D1-6172-3FFC-33335239B0E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9842051" name="Text Box 49">
          <a:extLst>
            <a:ext uri="{FF2B5EF4-FFF2-40B4-BE49-F238E27FC236}">
              <a16:creationId xmlns:a16="http://schemas.microsoft.com/office/drawing/2014/main" id="{0BFD4F5C-AD60-2BDD-1E28-EF54F2ED27C7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52" name="Text Box 50">
          <a:extLst>
            <a:ext uri="{FF2B5EF4-FFF2-40B4-BE49-F238E27FC236}">
              <a16:creationId xmlns:a16="http://schemas.microsoft.com/office/drawing/2014/main" id="{339EEBD9-3AF1-861E-D275-FFDDBC92EB8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53" name="Text Box 51">
          <a:extLst>
            <a:ext uri="{FF2B5EF4-FFF2-40B4-BE49-F238E27FC236}">
              <a16:creationId xmlns:a16="http://schemas.microsoft.com/office/drawing/2014/main" id="{A021EF2A-7A34-C69F-F1CD-128C13AAFBC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54" name="Text Box 52">
          <a:extLst>
            <a:ext uri="{FF2B5EF4-FFF2-40B4-BE49-F238E27FC236}">
              <a16:creationId xmlns:a16="http://schemas.microsoft.com/office/drawing/2014/main" id="{104368AD-B0F4-33E0-E3F7-176618EF247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55" name="Text Box 53">
          <a:extLst>
            <a:ext uri="{FF2B5EF4-FFF2-40B4-BE49-F238E27FC236}">
              <a16:creationId xmlns:a16="http://schemas.microsoft.com/office/drawing/2014/main" id="{0156431C-93EC-E3C5-895C-0A5A41898D2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56" name="Text Box 54">
          <a:extLst>
            <a:ext uri="{FF2B5EF4-FFF2-40B4-BE49-F238E27FC236}">
              <a16:creationId xmlns:a16="http://schemas.microsoft.com/office/drawing/2014/main" id="{E9C5D345-1B5C-D110-4628-7A639538189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57" name="Text Box 55">
          <a:extLst>
            <a:ext uri="{FF2B5EF4-FFF2-40B4-BE49-F238E27FC236}">
              <a16:creationId xmlns:a16="http://schemas.microsoft.com/office/drawing/2014/main" id="{B5ED5B49-E35A-5858-D0E9-A006CCE92E1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58" name="Text Box 56">
          <a:extLst>
            <a:ext uri="{FF2B5EF4-FFF2-40B4-BE49-F238E27FC236}">
              <a16:creationId xmlns:a16="http://schemas.microsoft.com/office/drawing/2014/main" id="{4C35A078-0DAE-2628-8AAF-3D0055243BE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59" name="Text Box 57">
          <a:extLst>
            <a:ext uri="{FF2B5EF4-FFF2-40B4-BE49-F238E27FC236}">
              <a16:creationId xmlns:a16="http://schemas.microsoft.com/office/drawing/2014/main" id="{28BB1823-E3EE-0795-B53B-23261FAE21D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0" name="Text Box 58">
          <a:extLst>
            <a:ext uri="{FF2B5EF4-FFF2-40B4-BE49-F238E27FC236}">
              <a16:creationId xmlns:a16="http://schemas.microsoft.com/office/drawing/2014/main" id="{ED3724C3-3FFE-D8DB-AB0D-B8DD8E644A3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1" name="Text Box 59">
          <a:extLst>
            <a:ext uri="{FF2B5EF4-FFF2-40B4-BE49-F238E27FC236}">
              <a16:creationId xmlns:a16="http://schemas.microsoft.com/office/drawing/2014/main" id="{0E44335A-27A4-FD1E-3B22-3B5C99D8B79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2" name="Text Box 60">
          <a:extLst>
            <a:ext uri="{FF2B5EF4-FFF2-40B4-BE49-F238E27FC236}">
              <a16:creationId xmlns:a16="http://schemas.microsoft.com/office/drawing/2014/main" id="{AFCD8FAD-EF46-5A82-8E0D-CBEF2ADB8D9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3" name="Text Box 61">
          <a:extLst>
            <a:ext uri="{FF2B5EF4-FFF2-40B4-BE49-F238E27FC236}">
              <a16:creationId xmlns:a16="http://schemas.microsoft.com/office/drawing/2014/main" id="{B2E52D82-A560-8B2D-78A7-663935A2032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4" name="Text Box 62">
          <a:extLst>
            <a:ext uri="{FF2B5EF4-FFF2-40B4-BE49-F238E27FC236}">
              <a16:creationId xmlns:a16="http://schemas.microsoft.com/office/drawing/2014/main" id="{83C993EB-EB22-976E-5E0D-45F12B784D8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5" name="Text Box 63">
          <a:extLst>
            <a:ext uri="{FF2B5EF4-FFF2-40B4-BE49-F238E27FC236}">
              <a16:creationId xmlns:a16="http://schemas.microsoft.com/office/drawing/2014/main" id="{3BD24DE6-FA34-F01E-E489-989471C56F8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6" name="Text Box 64">
          <a:extLst>
            <a:ext uri="{FF2B5EF4-FFF2-40B4-BE49-F238E27FC236}">
              <a16:creationId xmlns:a16="http://schemas.microsoft.com/office/drawing/2014/main" id="{903CC033-6CE1-9D9C-ACE9-987DA0B35BC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7" name="Text Box 65">
          <a:extLst>
            <a:ext uri="{FF2B5EF4-FFF2-40B4-BE49-F238E27FC236}">
              <a16:creationId xmlns:a16="http://schemas.microsoft.com/office/drawing/2014/main" id="{78814D58-3861-3EB6-060A-3DD8F551B47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8" name="Text Box 66">
          <a:extLst>
            <a:ext uri="{FF2B5EF4-FFF2-40B4-BE49-F238E27FC236}">
              <a16:creationId xmlns:a16="http://schemas.microsoft.com/office/drawing/2014/main" id="{A93AFB55-F92B-AA49-4905-DECC96F7BD1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69" name="Text Box 67">
          <a:extLst>
            <a:ext uri="{FF2B5EF4-FFF2-40B4-BE49-F238E27FC236}">
              <a16:creationId xmlns:a16="http://schemas.microsoft.com/office/drawing/2014/main" id="{50C19F78-0D38-5E09-87C9-705A6F4FE7A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70" name="Text Box 68">
          <a:extLst>
            <a:ext uri="{FF2B5EF4-FFF2-40B4-BE49-F238E27FC236}">
              <a16:creationId xmlns:a16="http://schemas.microsoft.com/office/drawing/2014/main" id="{3F98DB8A-8EB2-A3B2-1CD8-4AE7540439D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71" name="Text Box 69">
          <a:extLst>
            <a:ext uri="{FF2B5EF4-FFF2-40B4-BE49-F238E27FC236}">
              <a16:creationId xmlns:a16="http://schemas.microsoft.com/office/drawing/2014/main" id="{E3F55405-46AD-BFF8-BDAE-D1ABACE5822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72" name="Text Box 70">
          <a:extLst>
            <a:ext uri="{FF2B5EF4-FFF2-40B4-BE49-F238E27FC236}">
              <a16:creationId xmlns:a16="http://schemas.microsoft.com/office/drawing/2014/main" id="{2E6B3788-CFD9-4740-BF73-21631E979B7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73" name="Text Box 71">
          <a:extLst>
            <a:ext uri="{FF2B5EF4-FFF2-40B4-BE49-F238E27FC236}">
              <a16:creationId xmlns:a16="http://schemas.microsoft.com/office/drawing/2014/main" id="{4AD92453-A5B8-3431-90ED-78534EC9A1C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74" name="Text Box 72">
          <a:extLst>
            <a:ext uri="{FF2B5EF4-FFF2-40B4-BE49-F238E27FC236}">
              <a16:creationId xmlns:a16="http://schemas.microsoft.com/office/drawing/2014/main" id="{7E695173-B761-B0CE-CE63-ADAE11CE566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9842075" name="Text Box 73">
          <a:extLst>
            <a:ext uri="{FF2B5EF4-FFF2-40B4-BE49-F238E27FC236}">
              <a16:creationId xmlns:a16="http://schemas.microsoft.com/office/drawing/2014/main" id="{28552731-28DF-A50A-FC37-457D029D03F5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76" name="Text Box 74">
          <a:extLst>
            <a:ext uri="{FF2B5EF4-FFF2-40B4-BE49-F238E27FC236}">
              <a16:creationId xmlns:a16="http://schemas.microsoft.com/office/drawing/2014/main" id="{ACC795EF-FA60-6E56-B4FB-101543EAE43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77" name="Text Box 75">
          <a:extLst>
            <a:ext uri="{FF2B5EF4-FFF2-40B4-BE49-F238E27FC236}">
              <a16:creationId xmlns:a16="http://schemas.microsoft.com/office/drawing/2014/main" id="{7C615C3E-191A-C78B-F42C-3BBD7251B58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78" name="Text Box 76">
          <a:extLst>
            <a:ext uri="{FF2B5EF4-FFF2-40B4-BE49-F238E27FC236}">
              <a16:creationId xmlns:a16="http://schemas.microsoft.com/office/drawing/2014/main" id="{B03257A3-F9E6-150F-1015-E7747D3FD62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79" name="Text Box 77">
          <a:extLst>
            <a:ext uri="{FF2B5EF4-FFF2-40B4-BE49-F238E27FC236}">
              <a16:creationId xmlns:a16="http://schemas.microsoft.com/office/drawing/2014/main" id="{F87F80F7-F085-17C3-AA88-AAECF60698D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0" name="Text Box 78">
          <a:extLst>
            <a:ext uri="{FF2B5EF4-FFF2-40B4-BE49-F238E27FC236}">
              <a16:creationId xmlns:a16="http://schemas.microsoft.com/office/drawing/2014/main" id="{70D997E5-7D28-53B6-C263-882B4BFE39B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1" name="Text Box 79">
          <a:extLst>
            <a:ext uri="{FF2B5EF4-FFF2-40B4-BE49-F238E27FC236}">
              <a16:creationId xmlns:a16="http://schemas.microsoft.com/office/drawing/2014/main" id="{311FC98B-E363-8A52-9FD0-63C5C5963D3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2" name="Text Box 80">
          <a:extLst>
            <a:ext uri="{FF2B5EF4-FFF2-40B4-BE49-F238E27FC236}">
              <a16:creationId xmlns:a16="http://schemas.microsoft.com/office/drawing/2014/main" id="{B11FCAFF-473C-526A-CB67-CACEA8B69F4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3" name="Text Box 81">
          <a:extLst>
            <a:ext uri="{FF2B5EF4-FFF2-40B4-BE49-F238E27FC236}">
              <a16:creationId xmlns:a16="http://schemas.microsoft.com/office/drawing/2014/main" id="{14F038AD-3E2D-FEE4-3DF3-7E8D496F8C8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4" name="Text Box 82">
          <a:extLst>
            <a:ext uri="{FF2B5EF4-FFF2-40B4-BE49-F238E27FC236}">
              <a16:creationId xmlns:a16="http://schemas.microsoft.com/office/drawing/2014/main" id="{23E4CE53-5591-D9E1-0769-51EEF8D946D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5" name="Text Box 83">
          <a:extLst>
            <a:ext uri="{FF2B5EF4-FFF2-40B4-BE49-F238E27FC236}">
              <a16:creationId xmlns:a16="http://schemas.microsoft.com/office/drawing/2014/main" id="{578885E0-26C1-06C1-041C-95271BD1D25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6" name="Text Box 84">
          <a:extLst>
            <a:ext uri="{FF2B5EF4-FFF2-40B4-BE49-F238E27FC236}">
              <a16:creationId xmlns:a16="http://schemas.microsoft.com/office/drawing/2014/main" id="{739A9B3B-A5BD-644A-126D-A72095D2307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7" name="Text Box 85">
          <a:extLst>
            <a:ext uri="{FF2B5EF4-FFF2-40B4-BE49-F238E27FC236}">
              <a16:creationId xmlns:a16="http://schemas.microsoft.com/office/drawing/2014/main" id="{6628EC68-FD44-BAFB-5C5D-B3ADFF8E9F7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8" name="Text Box 86">
          <a:extLst>
            <a:ext uri="{FF2B5EF4-FFF2-40B4-BE49-F238E27FC236}">
              <a16:creationId xmlns:a16="http://schemas.microsoft.com/office/drawing/2014/main" id="{CCA9C436-D21D-47E8-53AC-B9E4D08E2D4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89" name="Text Box 87">
          <a:extLst>
            <a:ext uri="{FF2B5EF4-FFF2-40B4-BE49-F238E27FC236}">
              <a16:creationId xmlns:a16="http://schemas.microsoft.com/office/drawing/2014/main" id="{4A35FD1D-0382-2490-56E3-8BD9B628015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90" name="Text Box 88">
          <a:extLst>
            <a:ext uri="{FF2B5EF4-FFF2-40B4-BE49-F238E27FC236}">
              <a16:creationId xmlns:a16="http://schemas.microsoft.com/office/drawing/2014/main" id="{7B7D08DD-530A-6C98-3ECD-06B84C03AB6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91" name="Text Box 89">
          <a:extLst>
            <a:ext uri="{FF2B5EF4-FFF2-40B4-BE49-F238E27FC236}">
              <a16:creationId xmlns:a16="http://schemas.microsoft.com/office/drawing/2014/main" id="{2C9A1366-09E1-9E77-9C33-9C3103742AF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92" name="Text Box 90">
          <a:extLst>
            <a:ext uri="{FF2B5EF4-FFF2-40B4-BE49-F238E27FC236}">
              <a16:creationId xmlns:a16="http://schemas.microsoft.com/office/drawing/2014/main" id="{57AAC4CD-2410-73EF-850E-FB4F78C5740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93" name="Text Box 91">
          <a:extLst>
            <a:ext uri="{FF2B5EF4-FFF2-40B4-BE49-F238E27FC236}">
              <a16:creationId xmlns:a16="http://schemas.microsoft.com/office/drawing/2014/main" id="{3FBF0DA4-1296-77C1-00A8-B7147E70693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94" name="Text Box 92">
          <a:extLst>
            <a:ext uri="{FF2B5EF4-FFF2-40B4-BE49-F238E27FC236}">
              <a16:creationId xmlns:a16="http://schemas.microsoft.com/office/drawing/2014/main" id="{0F09791F-52B7-7238-BE84-5C7C33B4913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95" name="Text Box 93">
          <a:extLst>
            <a:ext uri="{FF2B5EF4-FFF2-40B4-BE49-F238E27FC236}">
              <a16:creationId xmlns:a16="http://schemas.microsoft.com/office/drawing/2014/main" id="{4AF426CD-0243-CC49-4761-2E226726646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96" name="Text Box 94">
          <a:extLst>
            <a:ext uri="{FF2B5EF4-FFF2-40B4-BE49-F238E27FC236}">
              <a16:creationId xmlns:a16="http://schemas.microsoft.com/office/drawing/2014/main" id="{466B7AF6-F13F-FCD9-E1F2-3C256FACA00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97" name="Text Box 95">
          <a:extLst>
            <a:ext uri="{FF2B5EF4-FFF2-40B4-BE49-F238E27FC236}">
              <a16:creationId xmlns:a16="http://schemas.microsoft.com/office/drawing/2014/main" id="{24C83D22-3D2C-6ADB-7192-3E1655B579C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098" name="Text Box 96">
          <a:extLst>
            <a:ext uri="{FF2B5EF4-FFF2-40B4-BE49-F238E27FC236}">
              <a16:creationId xmlns:a16="http://schemas.microsoft.com/office/drawing/2014/main" id="{DD939A25-2D38-37C6-58B0-65E02B00E18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9842099" name="Text Box 97">
          <a:extLst>
            <a:ext uri="{FF2B5EF4-FFF2-40B4-BE49-F238E27FC236}">
              <a16:creationId xmlns:a16="http://schemas.microsoft.com/office/drawing/2014/main" id="{4F0B376A-2CA9-DAFA-F45E-C35F8273E62B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0" name="Text Box 98">
          <a:extLst>
            <a:ext uri="{FF2B5EF4-FFF2-40B4-BE49-F238E27FC236}">
              <a16:creationId xmlns:a16="http://schemas.microsoft.com/office/drawing/2014/main" id="{B81B1317-3026-D410-921C-7F64C639B17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1" name="Text Box 99">
          <a:extLst>
            <a:ext uri="{FF2B5EF4-FFF2-40B4-BE49-F238E27FC236}">
              <a16:creationId xmlns:a16="http://schemas.microsoft.com/office/drawing/2014/main" id="{C458F647-A03E-7615-C62F-A7D63EA8E13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2" name="Text Box 100">
          <a:extLst>
            <a:ext uri="{FF2B5EF4-FFF2-40B4-BE49-F238E27FC236}">
              <a16:creationId xmlns:a16="http://schemas.microsoft.com/office/drawing/2014/main" id="{C981CF8A-D7EE-40D9-C1D8-F7D88CD5D09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3" name="Text Box 101">
          <a:extLst>
            <a:ext uri="{FF2B5EF4-FFF2-40B4-BE49-F238E27FC236}">
              <a16:creationId xmlns:a16="http://schemas.microsoft.com/office/drawing/2014/main" id="{7B1FDD55-45B0-1AE7-1910-C34F786AAA2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4" name="Text Box 102">
          <a:extLst>
            <a:ext uri="{FF2B5EF4-FFF2-40B4-BE49-F238E27FC236}">
              <a16:creationId xmlns:a16="http://schemas.microsoft.com/office/drawing/2014/main" id="{4FB924B7-5BFA-17CD-8E56-1835747DB9D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5" name="Text Box 103">
          <a:extLst>
            <a:ext uri="{FF2B5EF4-FFF2-40B4-BE49-F238E27FC236}">
              <a16:creationId xmlns:a16="http://schemas.microsoft.com/office/drawing/2014/main" id="{A7937429-C40A-0ED1-D548-087A41B3BF5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6" name="Text Box 104">
          <a:extLst>
            <a:ext uri="{FF2B5EF4-FFF2-40B4-BE49-F238E27FC236}">
              <a16:creationId xmlns:a16="http://schemas.microsoft.com/office/drawing/2014/main" id="{DADD662A-EA73-6FEE-35E0-879E5AFB910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7" name="Text Box 105">
          <a:extLst>
            <a:ext uri="{FF2B5EF4-FFF2-40B4-BE49-F238E27FC236}">
              <a16:creationId xmlns:a16="http://schemas.microsoft.com/office/drawing/2014/main" id="{A3B46D6D-9627-4C39-4189-3C9A63FB58D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8" name="Text Box 106">
          <a:extLst>
            <a:ext uri="{FF2B5EF4-FFF2-40B4-BE49-F238E27FC236}">
              <a16:creationId xmlns:a16="http://schemas.microsoft.com/office/drawing/2014/main" id="{72E74518-CF56-B8E4-21B3-EBBFFB49448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09" name="Text Box 107">
          <a:extLst>
            <a:ext uri="{FF2B5EF4-FFF2-40B4-BE49-F238E27FC236}">
              <a16:creationId xmlns:a16="http://schemas.microsoft.com/office/drawing/2014/main" id="{2D73DBD5-9959-7560-F687-F77890E4603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0" name="Text Box 108">
          <a:extLst>
            <a:ext uri="{FF2B5EF4-FFF2-40B4-BE49-F238E27FC236}">
              <a16:creationId xmlns:a16="http://schemas.microsoft.com/office/drawing/2014/main" id="{47997124-B3BC-FB6B-EE8F-8DB5A4C912B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1" name="Text Box 109">
          <a:extLst>
            <a:ext uri="{FF2B5EF4-FFF2-40B4-BE49-F238E27FC236}">
              <a16:creationId xmlns:a16="http://schemas.microsoft.com/office/drawing/2014/main" id="{0CFCD495-A150-C187-17FB-9DD89240C1D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2" name="Text Box 110">
          <a:extLst>
            <a:ext uri="{FF2B5EF4-FFF2-40B4-BE49-F238E27FC236}">
              <a16:creationId xmlns:a16="http://schemas.microsoft.com/office/drawing/2014/main" id="{7F79BB9F-7FE7-800F-C599-D53EFFF447B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3" name="Text Box 111">
          <a:extLst>
            <a:ext uri="{FF2B5EF4-FFF2-40B4-BE49-F238E27FC236}">
              <a16:creationId xmlns:a16="http://schemas.microsoft.com/office/drawing/2014/main" id="{9EF84C0E-7C07-1170-C8EE-976C2B5D1B5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4" name="Text Box 112">
          <a:extLst>
            <a:ext uri="{FF2B5EF4-FFF2-40B4-BE49-F238E27FC236}">
              <a16:creationId xmlns:a16="http://schemas.microsoft.com/office/drawing/2014/main" id="{BC7C313C-8599-89A2-719F-C36F70891EA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5" name="Text Box 113">
          <a:extLst>
            <a:ext uri="{FF2B5EF4-FFF2-40B4-BE49-F238E27FC236}">
              <a16:creationId xmlns:a16="http://schemas.microsoft.com/office/drawing/2014/main" id="{B25B7276-64A2-EC0B-802D-8326EF3DE5D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6" name="Text Box 114">
          <a:extLst>
            <a:ext uri="{FF2B5EF4-FFF2-40B4-BE49-F238E27FC236}">
              <a16:creationId xmlns:a16="http://schemas.microsoft.com/office/drawing/2014/main" id="{E1F534AB-D66E-0435-D9EF-0A2B2E91284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7" name="Text Box 115">
          <a:extLst>
            <a:ext uri="{FF2B5EF4-FFF2-40B4-BE49-F238E27FC236}">
              <a16:creationId xmlns:a16="http://schemas.microsoft.com/office/drawing/2014/main" id="{AAD34CBD-11DF-E5F5-D74D-95FC5C8B253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8" name="Text Box 116">
          <a:extLst>
            <a:ext uri="{FF2B5EF4-FFF2-40B4-BE49-F238E27FC236}">
              <a16:creationId xmlns:a16="http://schemas.microsoft.com/office/drawing/2014/main" id="{D748AF1A-5C6C-3C75-BA98-1E78FD3F05A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19" name="Text Box 117">
          <a:extLst>
            <a:ext uri="{FF2B5EF4-FFF2-40B4-BE49-F238E27FC236}">
              <a16:creationId xmlns:a16="http://schemas.microsoft.com/office/drawing/2014/main" id="{4F99D5C0-824F-425F-9154-F0A8C3175B2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20" name="Text Box 118">
          <a:extLst>
            <a:ext uri="{FF2B5EF4-FFF2-40B4-BE49-F238E27FC236}">
              <a16:creationId xmlns:a16="http://schemas.microsoft.com/office/drawing/2014/main" id="{C00DFA0F-7F32-4C04-BA78-B2AF87BE73E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21" name="Text Box 119">
          <a:extLst>
            <a:ext uri="{FF2B5EF4-FFF2-40B4-BE49-F238E27FC236}">
              <a16:creationId xmlns:a16="http://schemas.microsoft.com/office/drawing/2014/main" id="{E6FF93B0-5D17-0048-483C-6DC9AD9D6FD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22" name="Text Box 120">
          <a:extLst>
            <a:ext uri="{FF2B5EF4-FFF2-40B4-BE49-F238E27FC236}">
              <a16:creationId xmlns:a16="http://schemas.microsoft.com/office/drawing/2014/main" id="{73908791-8F97-844A-5D96-887DED62879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9842123" name="Text Box 121">
          <a:extLst>
            <a:ext uri="{FF2B5EF4-FFF2-40B4-BE49-F238E27FC236}">
              <a16:creationId xmlns:a16="http://schemas.microsoft.com/office/drawing/2014/main" id="{2B78FC4B-ED49-63E6-7997-2D6F00BE5F33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24" name="Text Box 122">
          <a:extLst>
            <a:ext uri="{FF2B5EF4-FFF2-40B4-BE49-F238E27FC236}">
              <a16:creationId xmlns:a16="http://schemas.microsoft.com/office/drawing/2014/main" id="{E0F39E10-A790-D3CD-902B-BCA9C05E6D0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25" name="Text Box 123">
          <a:extLst>
            <a:ext uri="{FF2B5EF4-FFF2-40B4-BE49-F238E27FC236}">
              <a16:creationId xmlns:a16="http://schemas.microsoft.com/office/drawing/2014/main" id="{F569DF4C-5771-795D-4BCC-340AD536C0B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26" name="Text Box 124">
          <a:extLst>
            <a:ext uri="{FF2B5EF4-FFF2-40B4-BE49-F238E27FC236}">
              <a16:creationId xmlns:a16="http://schemas.microsoft.com/office/drawing/2014/main" id="{BB211DE9-818B-E97D-65EA-9467889D538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27" name="Text Box 125">
          <a:extLst>
            <a:ext uri="{FF2B5EF4-FFF2-40B4-BE49-F238E27FC236}">
              <a16:creationId xmlns:a16="http://schemas.microsoft.com/office/drawing/2014/main" id="{5BA48DF4-2E26-9A00-F07A-57CAABB77EE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28" name="Text Box 126">
          <a:extLst>
            <a:ext uri="{FF2B5EF4-FFF2-40B4-BE49-F238E27FC236}">
              <a16:creationId xmlns:a16="http://schemas.microsoft.com/office/drawing/2014/main" id="{A751959B-445E-57F1-22FC-7D7CD1E388F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29" name="Text Box 127">
          <a:extLst>
            <a:ext uri="{FF2B5EF4-FFF2-40B4-BE49-F238E27FC236}">
              <a16:creationId xmlns:a16="http://schemas.microsoft.com/office/drawing/2014/main" id="{7F8CE941-D401-8BC2-80FC-0AFAF640FFB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0" name="Text Box 128">
          <a:extLst>
            <a:ext uri="{FF2B5EF4-FFF2-40B4-BE49-F238E27FC236}">
              <a16:creationId xmlns:a16="http://schemas.microsoft.com/office/drawing/2014/main" id="{37A2DA56-DF61-5656-F19C-C9306A01C4B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1" name="Text Box 129">
          <a:extLst>
            <a:ext uri="{FF2B5EF4-FFF2-40B4-BE49-F238E27FC236}">
              <a16:creationId xmlns:a16="http://schemas.microsoft.com/office/drawing/2014/main" id="{EF73E008-5562-DF86-EC01-9AD053329A0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2" name="Text Box 130">
          <a:extLst>
            <a:ext uri="{FF2B5EF4-FFF2-40B4-BE49-F238E27FC236}">
              <a16:creationId xmlns:a16="http://schemas.microsoft.com/office/drawing/2014/main" id="{5A78B58E-BDF4-82FA-C736-5BA5D8ABCB1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3" name="Text Box 131">
          <a:extLst>
            <a:ext uri="{FF2B5EF4-FFF2-40B4-BE49-F238E27FC236}">
              <a16:creationId xmlns:a16="http://schemas.microsoft.com/office/drawing/2014/main" id="{1D2B4D1E-6364-23EC-37FA-37CDA6F6658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4" name="Text Box 132">
          <a:extLst>
            <a:ext uri="{FF2B5EF4-FFF2-40B4-BE49-F238E27FC236}">
              <a16:creationId xmlns:a16="http://schemas.microsoft.com/office/drawing/2014/main" id="{4064789E-D758-CEB8-4044-1E49F8FF904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5" name="Text Box 133">
          <a:extLst>
            <a:ext uri="{FF2B5EF4-FFF2-40B4-BE49-F238E27FC236}">
              <a16:creationId xmlns:a16="http://schemas.microsoft.com/office/drawing/2014/main" id="{9348010E-882A-88C6-2E15-53CC8924616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6" name="Text Box 134">
          <a:extLst>
            <a:ext uri="{FF2B5EF4-FFF2-40B4-BE49-F238E27FC236}">
              <a16:creationId xmlns:a16="http://schemas.microsoft.com/office/drawing/2014/main" id="{10C54EC8-CEA7-BF22-7D4E-22B4A2A8212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7" name="Text Box 135">
          <a:extLst>
            <a:ext uri="{FF2B5EF4-FFF2-40B4-BE49-F238E27FC236}">
              <a16:creationId xmlns:a16="http://schemas.microsoft.com/office/drawing/2014/main" id="{4147FE8C-82DD-69DF-4DE2-11D7BBDCCB8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8" name="Text Box 136">
          <a:extLst>
            <a:ext uri="{FF2B5EF4-FFF2-40B4-BE49-F238E27FC236}">
              <a16:creationId xmlns:a16="http://schemas.microsoft.com/office/drawing/2014/main" id="{4BB5DD66-BBCA-CD6A-CE19-84DE70C014B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39" name="Text Box 137">
          <a:extLst>
            <a:ext uri="{FF2B5EF4-FFF2-40B4-BE49-F238E27FC236}">
              <a16:creationId xmlns:a16="http://schemas.microsoft.com/office/drawing/2014/main" id="{7EA73000-A241-1035-9004-5B99336DE9A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40" name="Text Box 138">
          <a:extLst>
            <a:ext uri="{FF2B5EF4-FFF2-40B4-BE49-F238E27FC236}">
              <a16:creationId xmlns:a16="http://schemas.microsoft.com/office/drawing/2014/main" id="{F7DEC951-D362-D4EB-CBD3-970C85E4A36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41" name="Text Box 139">
          <a:extLst>
            <a:ext uri="{FF2B5EF4-FFF2-40B4-BE49-F238E27FC236}">
              <a16:creationId xmlns:a16="http://schemas.microsoft.com/office/drawing/2014/main" id="{74054EB9-AEFB-CFCA-C754-43054DC2A18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42" name="Text Box 140">
          <a:extLst>
            <a:ext uri="{FF2B5EF4-FFF2-40B4-BE49-F238E27FC236}">
              <a16:creationId xmlns:a16="http://schemas.microsoft.com/office/drawing/2014/main" id="{28A76B12-23D6-66AF-CDCD-80318982460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43" name="Text Box 141">
          <a:extLst>
            <a:ext uri="{FF2B5EF4-FFF2-40B4-BE49-F238E27FC236}">
              <a16:creationId xmlns:a16="http://schemas.microsoft.com/office/drawing/2014/main" id="{E60E4693-4058-F6AD-E87E-C178B3D2339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44" name="Text Box 142">
          <a:extLst>
            <a:ext uri="{FF2B5EF4-FFF2-40B4-BE49-F238E27FC236}">
              <a16:creationId xmlns:a16="http://schemas.microsoft.com/office/drawing/2014/main" id="{A7DF3CF5-7F43-E3EA-DD8D-2BA539B3797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45" name="Text Box 143">
          <a:extLst>
            <a:ext uri="{FF2B5EF4-FFF2-40B4-BE49-F238E27FC236}">
              <a16:creationId xmlns:a16="http://schemas.microsoft.com/office/drawing/2014/main" id="{09FD5BC2-255C-4CD0-7A62-E28FA5BB0D0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9842146" name="Text Box 144">
          <a:extLst>
            <a:ext uri="{FF2B5EF4-FFF2-40B4-BE49-F238E27FC236}">
              <a16:creationId xmlns:a16="http://schemas.microsoft.com/office/drawing/2014/main" id="{C5EA5342-9C7D-DDF0-C832-52D023577EF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9842147" name="Text Box 145">
          <a:extLst>
            <a:ext uri="{FF2B5EF4-FFF2-40B4-BE49-F238E27FC236}">
              <a16:creationId xmlns:a16="http://schemas.microsoft.com/office/drawing/2014/main" id="{1D28A107-D147-1183-3055-4A23E705A005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48" name="Text Box 2">
          <a:extLst>
            <a:ext uri="{FF2B5EF4-FFF2-40B4-BE49-F238E27FC236}">
              <a16:creationId xmlns:a16="http://schemas.microsoft.com/office/drawing/2014/main" id="{B3611AF0-4ABF-643A-807E-6D01A3BCB40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49" name="Text Box 3">
          <a:extLst>
            <a:ext uri="{FF2B5EF4-FFF2-40B4-BE49-F238E27FC236}">
              <a16:creationId xmlns:a16="http://schemas.microsoft.com/office/drawing/2014/main" id="{8F43EA59-99E2-C265-4AA5-D832CDDB196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0" name="Text Box 4">
          <a:extLst>
            <a:ext uri="{FF2B5EF4-FFF2-40B4-BE49-F238E27FC236}">
              <a16:creationId xmlns:a16="http://schemas.microsoft.com/office/drawing/2014/main" id="{856C7B06-B9A6-91D5-AFA0-2CC0E5E0DB4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1" name="Text Box 5">
          <a:extLst>
            <a:ext uri="{FF2B5EF4-FFF2-40B4-BE49-F238E27FC236}">
              <a16:creationId xmlns:a16="http://schemas.microsoft.com/office/drawing/2014/main" id="{2927C30B-2B99-8193-B892-2494A31386B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2" name="Text Box 6">
          <a:extLst>
            <a:ext uri="{FF2B5EF4-FFF2-40B4-BE49-F238E27FC236}">
              <a16:creationId xmlns:a16="http://schemas.microsoft.com/office/drawing/2014/main" id="{D8FC3A17-A8E3-6B06-B63E-D488518FE5C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3" name="Text Box 7">
          <a:extLst>
            <a:ext uri="{FF2B5EF4-FFF2-40B4-BE49-F238E27FC236}">
              <a16:creationId xmlns:a16="http://schemas.microsoft.com/office/drawing/2014/main" id="{4FFF57D3-E79A-ADCE-2C53-17BF5546E4F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4" name="Text Box 8">
          <a:extLst>
            <a:ext uri="{FF2B5EF4-FFF2-40B4-BE49-F238E27FC236}">
              <a16:creationId xmlns:a16="http://schemas.microsoft.com/office/drawing/2014/main" id="{628DEA6A-6514-D4E1-011A-BF6DDA2E8C4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5" name="Text Box 9">
          <a:extLst>
            <a:ext uri="{FF2B5EF4-FFF2-40B4-BE49-F238E27FC236}">
              <a16:creationId xmlns:a16="http://schemas.microsoft.com/office/drawing/2014/main" id="{D1D4B8D0-0B9B-FC86-CDCF-C256A41F876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6" name="Text Box 10">
          <a:extLst>
            <a:ext uri="{FF2B5EF4-FFF2-40B4-BE49-F238E27FC236}">
              <a16:creationId xmlns:a16="http://schemas.microsoft.com/office/drawing/2014/main" id="{2FF1E3F1-226A-57BA-8C04-5C468D05A0A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7" name="Text Box 11">
          <a:extLst>
            <a:ext uri="{FF2B5EF4-FFF2-40B4-BE49-F238E27FC236}">
              <a16:creationId xmlns:a16="http://schemas.microsoft.com/office/drawing/2014/main" id="{340B58A4-A31B-0DCE-2385-03078C59559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8" name="Text Box 12">
          <a:extLst>
            <a:ext uri="{FF2B5EF4-FFF2-40B4-BE49-F238E27FC236}">
              <a16:creationId xmlns:a16="http://schemas.microsoft.com/office/drawing/2014/main" id="{43A659D1-9CEC-6EAF-1194-5D2FFE5423F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59" name="Text Box 13">
          <a:extLst>
            <a:ext uri="{FF2B5EF4-FFF2-40B4-BE49-F238E27FC236}">
              <a16:creationId xmlns:a16="http://schemas.microsoft.com/office/drawing/2014/main" id="{9AC2CD67-416B-7F31-E482-86EAD1AA2D6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0" name="Text Box 14">
          <a:extLst>
            <a:ext uri="{FF2B5EF4-FFF2-40B4-BE49-F238E27FC236}">
              <a16:creationId xmlns:a16="http://schemas.microsoft.com/office/drawing/2014/main" id="{ACD1A3BE-2B8F-1CAB-8D2D-84201BD86BE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1" name="Text Box 15">
          <a:extLst>
            <a:ext uri="{FF2B5EF4-FFF2-40B4-BE49-F238E27FC236}">
              <a16:creationId xmlns:a16="http://schemas.microsoft.com/office/drawing/2014/main" id="{AB0BFD95-BDC3-46EA-689D-9A6105FEDE6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2" name="Text Box 16">
          <a:extLst>
            <a:ext uri="{FF2B5EF4-FFF2-40B4-BE49-F238E27FC236}">
              <a16:creationId xmlns:a16="http://schemas.microsoft.com/office/drawing/2014/main" id="{301E6AC3-3C79-F0D5-ED00-7A6DC474DF5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3" name="Text Box 17">
          <a:extLst>
            <a:ext uri="{FF2B5EF4-FFF2-40B4-BE49-F238E27FC236}">
              <a16:creationId xmlns:a16="http://schemas.microsoft.com/office/drawing/2014/main" id="{BB06EDDE-83F5-5C71-A7A4-1B89717F817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4" name="Text Box 18">
          <a:extLst>
            <a:ext uri="{FF2B5EF4-FFF2-40B4-BE49-F238E27FC236}">
              <a16:creationId xmlns:a16="http://schemas.microsoft.com/office/drawing/2014/main" id="{128B95F9-AF39-422D-A82A-8EA647B3B3B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5" name="Text Box 19">
          <a:extLst>
            <a:ext uri="{FF2B5EF4-FFF2-40B4-BE49-F238E27FC236}">
              <a16:creationId xmlns:a16="http://schemas.microsoft.com/office/drawing/2014/main" id="{361CA17D-6A4A-D9E7-2831-1C9AE16FD70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6" name="Text Box 20">
          <a:extLst>
            <a:ext uri="{FF2B5EF4-FFF2-40B4-BE49-F238E27FC236}">
              <a16:creationId xmlns:a16="http://schemas.microsoft.com/office/drawing/2014/main" id="{6F647826-5359-ABDC-2983-D822293BBF6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7" name="Text Box 21">
          <a:extLst>
            <a:ext uri="{FF2B5EF4-FFF2-40B4-BE49-F238E27FC236}">
              <a16:creationId xmlns:a16="http://schemas.microsoft.com/office/drawing/2014/main" id="{096A9D62-1494-9D9D-F81A-C57C79411B2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8" name="Text Box 22">
          <a:extLst>
            <a:ext uri="{FF2B5EF4-FFF2-40B4-BE49-F238E27FC236}">
              <a16:creationId xmlns:a16="http://schemas.microsoft.com/office/drawing/2014/main" id="{845C8488-A4F6-D0A8-B25F-771344C3C8E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69" name="Text Box 23">
          <a:extLst>
            <a:ext uri="{FF2B5EF4-FFF2-40B4-BE49-F238E27FC236}">
              <a16:creationId xmlns:a16="http://schemas.microsoft.com/office/drawing/2014/main" id="{8285920F-C6BF-EF0F-465C-9301275EAB3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70" name="Text Box 24">
          <a:extLst>
            <a:ext uri="{FF2B5EF4-FFF2-40B4-BE49-F238E27FC236}">
              <a16:creationId xmlns:a16="http://schemas.microsoft.com/office/drawing/2014/main" id="{7A0AFE3E-835E-E552-4CBF-D4BA0A5B229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9842171" name="Text Box 25">
          <a:extLst>
            <a:ext uri="{FF2B5EF4-FFF2-40B4-BE49-F238E27FC236}">
              <a16:creationId xmlns:a16="http://schemas.microsoft.com/office/drawing/2014/main" id="{2872CEFB-C4B4-A539-9183-3B8E90A5F279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72" name="Text Box 26">
          <a:extLst>
            <a:ext uri="{FF2B5EF4-FFF2-40B4-BE49-F238E27FC236}">
              <a16:creationId xmlns:a16="http://schemas.microsoft.com/office/drawing/2014/main" id="{5A5AF17B-C2E6-35C0-3936-604497B6879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73" name="Text Box 27">
          <a:extLst>
            <a:ext uri="{FF2B5EF4-FFF2-40B4-BE49-F238E27FC236}">
              <a16:creationId xmlns:a16="http://schemas.microsoft.com/office/drawing/2014/main" id="{90765958-C052-B220-8480-FA8E6EFC865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74" name="Text Box 28">
          <a:extLst>
            <a:ext uri="{FF2B5EF4-FFF2-40B4-BE49-F238E27FC236}">
              <a16:creationId xmlns:a16="http://schemas.microsoft.com/office/drawing/2014/main" id="{7C292B50-7CDD-ADC1-4210-A9D30590DA0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2175" name="Text Box 29">
          <a:extLst>
            <a:ext uri="{FF2B5EF4-FFF2-40B4-BE49-F238E27FC236}">
              <a16:creationId xmlns:a16="http://schemas.microsoft.com/office/drawing/2014/main" id="{73D30F1B-AF22-2B09-1E20-97A495B5957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0" name="Text Box 30">
          <a:extLst>
            <a:ext uri="{FF2B5EF4-FFF2-40B4-BE49-F238E27FC236}">
              <a16:creationId xmlns:a16="http://schemas.microsoft.com/office/drawing/2014/main" id="{DD822AC8-2CB3-4B47-73F3-FC5BB7D7DE4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1" name="Text Box 31">
          <a:extLst>
            <a:ext uri="{FF2B5EF4-FFF2-40B4-BE49-F238E27FC236}">
              <a16:creationId xmlns:a16="http://schemas.microsoft.com/office/drawing/2014/main" id="{27E93F80-DDDD-24CA-F32F-1BA5540E73D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2" name="Text Box 32">
          <a:extLst>
            <a:ext uri="{FF2B5EF4-FFF2-40B4-BE49-F238E27FC236}">
              <a16:creationId xmlns:a16="http://schemas.microsoft.com/office/drawing/2014/main" id="{D3C6A48E-1ED7-F102-E805-07B8D55682A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3" name="Text Box 33">
          <a:extLst>
            <a:ext uri="{FF2B5EF4-FFF2-40B4-BE49-F238E27FC236}">
              <a16:creationId xmlns:a16="http://schemas.microsoft.com/office/drawing/2014/main" id="{A6691925-1444-436D-C6E0-52C92E71561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4" name="Text Box 34">
          <a:extLst>
            <a:ext uri="{FF2B5EF4-FFF2-40B4-BE49-F238E27FC236}">
              <a16:creationId xmlns:a16="http://schemas.microsoft.com/office/drawing/2014/main" id="{60197322-B69B-1646-2E0E-B46E4B43407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5" name="Text Box 35">
          <a:extLst>
            <a:ext uri="{FF2B5EF4-FFF2-40B4-BE49-F238E27FC236}">
              <a16:creationId xmlns:a16="http://schemas.microsoft.com/office/drawing/2014/main" id="{F357C09B-8DE2-B855-DC89-287E6066AB0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6" name="Text Box 36">
          <a:extLst>
            <a:ext uri="{FF2B5EF4-FFF2-40B4-BE49-F238E27FC236}">
              <a16:creationId xmlns:a16="http://schemas.microsoft.com/office/drawing/2014/main" id="{62DEA91C-88EB-42DD-3652-9D878961734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7" name="Text Box 37">
          <a:extLst>
            <a:ext uri="{FF2B5EF4-FFF2-40B4-BE49-F238E27FC236}">
              <a16:creationId xmlns:a16="http://schemas.microsoft.com/office/drawing/2014/main" id="{A4ED40AE-96C1-3C68-2E0B-6AB637C1354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8" name="Text Box 38">
          <a:extLst>
            <a:ext uri="{FF2B5EF4-FFF2-40B4-BE49-F238E27FC236}">
              <a16:creationId xmlns:a16="http://schemas.microsoft.com/office/drawing/2014/main" id="{513C239F-EB40-F698-9969-B3B72BBC191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09" name="Text Box 39">
          <a:extLst>
            <a:ext uri="{FF2B5EF4-FFF2-40B4-BE49-F238E27FC236}">
              <a16:creationId xmlns:a16="http://schemas.microsoft.com/office/drawing/2014/main" id="{CC1C5779-66D9-F72D-2A2F-87FFFE605AD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10" name="Text Box 40">
          <a:extLst>
            <a:ext uri="{FF2B5EF4-FFF2-40B4-BE49-F238E27FC236}">
              <a16:creationId xmlns:a16="http://schemas.microsoft.com/office/drawing/2014/main" id="{751C295F-CFD7-FC0C-E0BE-EC465A34E1A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11" name="Text Box 41">
          <a:extLst>
            <a:ext uri="{FF2B5EF4-FFF2-40B4-BE49-F238E27FC236}">
              <a16:creationId xmlns:a16="http://schemas.microsoft.com/office/drawing/2014/main" id="{F589CB2A-BF22-074C-B61B-F03EE40C432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12" name="Text Box 42">
          <a:extLst>
            <a:ext uri="{FF2B5EF4-FFF2-40B4-BE49-F238E27FC236}">
              <a16:creationId xmlns:a16="http://schemas.microsoft.com/office/drawing/2014/main" id="{2251A3D0-2DA5-4DD7-5852-2AD3247E6AC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13" name="Text Box 43">
          <a:extLst>
            <a:ext uri="{FF2B5EF4-FFF2-40B4-BE49-F238E27FC236}">
              <a16:creationId xmlns:a16="http://schemas.microsoft.com/office/drawing/2014/main" id="{3371D384-9955-55CE-CA70-CE5D9FA87C5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14" name="Text Box 44">
          <a:extLst>
            <a:ext uri="{FF2B5EF4-FFF2-40B4-BE49-F238E27FC236}">
              <a16:creationId xmlns:a16="http://schemas.microsoft.com/office/drawing/2014/main" id="{CF743930-8E81-DDD1-97B3-23CDC9B6B85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15" name="Text Box 45">
          <a:extLst>
            <a:ext uri="{FF2B5EF4-FFF2-40B4-BE49-F238E27FC236}">
              <a16:creationId xmlns:a16="http://schemas.microsoft.com/office/drawing/2014/main" id="{07CCD151-A887-874E-C2D7-CCA12DD941C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16" name="Text Box 46">
          <a:extLst>
            <a:ext uri="{FF2B5EF4-FFF2-40B4-BE49-F238E27FC236}">
              <a16:creationId xmlns:a16="http://schemas.microsoft.com/office/drawing/2014/main" id="{D1327D51-C636-6465-798D-3125E08EF7F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17" name="Text Box 47">
          <a:extLst>
            <a:ext uri="{FF2B5EF4-FFF2-40B4-BE49-F238E27FC236}">
              <a16:creationId xmlns:a16="http://schemas.microsoft.com/office/drawing/2014/main" id="{F1500426-55EE-76AF-EC02-096C15FC2B3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18" name="Text Box 48">
          <a:extLst>
            <a:ext uri="{FF2B5EF4-FFF2-40B4-BE49-F238E27FC236}">
              <a16:creationId xmlns:a16="http://schemas.microsoft.com/office/drawing/2014/main" id="{F6B5CF9D-6C0C-F637-0879-7D8C92B96E9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9843219" name="Text Box 49">
          <a:extLst>
            <a:ext uri="{FF2B5EF4-FFF2-40B4-BE49-F238E27FC236}">
              <a16:creationId xmlns:a16="http://schemas.microsoft.com/office/drawing/2014/main" id="{E785828F-5621-9D51-08B6-C32B49853A6A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0" name="Text Box 50">
          <a:extLst>
            <a:ext uri="{FF2B5EF4-FFF2-40B4-BE49-F238E27FC236}">
              <a16:creationId xmlns:a16="http://schemas.microsoft.com/office/drawing/2014/main" id="{21EE9EB0-5EB8-B614-C570-90802729740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1" name="Text Box 51">
          <a:extLst>
            <a:ext uri="{FF2B5EF4-FFF2-40B4-BE49-F238E27FC236}">
              <a16:creationId xmlns:a16="http://schemas.microsoft.com/office/drawing/2014/main" id="{E43CC581-9524-CFE0-1388-4D4AC553415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2" name="Text Box 52">
          <a:extLst>
            <a:ext uri="{FF2B5EF4-FFF2-40B4-BE49-F238E27FC236}">
              <a16:creationId xmlns:a16="http://schemas.microsoft.com/office/drawing/2014/main" id="{47260755-CA67-0612-8C4A-9A3944874C2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3" name="Text Box 53">
          <a:extLst>
            <a:ext uri="{FF2B5EF4-FFF2-40B4-BE49-F238E27FC236}">
              <a16:creationId xmlns:a16="http://schemas.microsoft.com/office/drawing/2014/main" id="{66BC571C-5986-D3B7-2506-47D1F59751D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4" name="Text Box 54">
          <a:extLst>
            <a:ext uri="{FF2B5EF4-FFF2-40B4-BE49-F238E27FC236}">
              <a16:creationId xmlns:a16="http://schemas.microsoft.com/office/drawing/2014/main" id="{BE088311-37D0-466A-C219-09F83CA6B88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5" name="Text Box 55">
          <a:extLst>
            <a:ext uri="{FF2B5EF4-FFF2-40B4-BE49-F238E27FC236}">
              <a16:creationId xmlns:a16="http://schemas.microsoft.com/office/drawing/2014/main" id="{899B527A-FB65-BF74-E767-7482C63262C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6" name="Text Box 56">
          <a:extLst>
            <a:ext uri="{FF2B5EF4-FFF2-40B4-BE49-F238E27FC236}">
              <a16:creationId xmlns:a16="http://schemas.microsoft.com/office/drawing/2014/main" id="{E750D936-DE0A-1E46-06ED-E275FD6DBF7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7" name="Text Box 57">
          <a:extLst>
            <a:ext uri="{FF2B5EF4-FFF2-40B4-BE49-F238E27FC236}">
              <a16:creationId xmlns:a16="http://schemas.microsoft.com/office/drawing/2014/main" id="{7D661E99-9AC1-CD97-1146-A8E67EE4F91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8" name="Text Box 58">
          <a:extLst>
            <a:ext uri="{FF2B5EF4-FFF2-40B4-BE49-F238E27FC236}">
              <a16:creationId xmlns:a16="http://schemas.microsoft.com/office/drawing/2014/main" id="{88393022-DAE0-1DFD-1D20-32D8E7233C1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29" name="Text Box 59">
          <a:extLst>
            <a:ext uri="{FF2B5EF4-FFF2-40B4-BE49-F238E27FC236}">
              <a16:creationId xmlns:a16="http://schemas.microsoft.com/office/drawing/2014/main" id="{1D4DBBF7-B689-42A8-DFE0-EA72170B61B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0" name="Text Box 60">
          <a:extLst>
            <a:ext uri="{FF2B5EF4-FFF2-40B4-BE49-F238E27FC236}">
              <a16:creationId xmlns:a16="http://schemas.microsoft.com/office/drawing/2014/main" id="{26638B5A-07EB-7831-D105-C5DB5DE7545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1" name="Text Box 61">
          <a:extLst>
            <a:ext uri="{FF2B5EF4-FFF2-40B4-BE49-F238E27FC236}">
              <a16:creationId xmlns:a16="http://schemas.microsoft.com/office/drawing/2014/main" id="{0F1295CA-F24F-EC8D-2B5C-91DFB1AB9D7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2" name="Text Box 62">
          <a:extLst>
            <a:ext uri="{FF2B5EF4-FFF2-40B4-BE49-F238E27FC236}">
              <a16:creationId xmlns:a16="http://schemas.microsoft.com/office/drawing/2014/main" id="{90EA482B-9289-7EBD-4462-7927E4F91AA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3" name="Text Box 63">
          <a:extLst>
            <a:ext uri="{FF2B5EF4-FFF2-40B4-BE49-F238E27FC236}">
              <a16:creationId xmlns:a16="http://schemas.microsoft.com/office/drawing/2014/main" id="{97336CED-C5EB-D6E4-2ABF-9D7D0B06989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4" name="Text Box 64">
          <a:extLst>
            <a:ext uri="{FF2B5EF4-FFF2-40B4-BE49-F238E27FC236}">
              <a16:creationId xmlns:a16="http://schemas.microsoft.com/office/drawing/2014/main" id="{555FCACA-5812-7713-350A-17B0D42C98E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5" name="Text Box 65">
          <a:extLst>
            <a:ext uri="{FF2B5EF4-FFF2-40B4-BE49-F238E27FC236}">
              <a16:creationId xmlns:a16="http://schemas.microsoft.com/office/drawing/2014/main" id="{20020F5F-8D87-AC42-7F2F-C488BFDE831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6" name="Text Box 66">
          <a:extLst>
            <a:ext uri="{FF2B5EF4-FFF2-40B4-BE49-F238E27FC236}">
              <a16:creationId xmlns:a16="http://schemas.microsoft.com/office/drawing/2014/main" id="{20848179-6DCE-5B5D-6295-DC67217A269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7" name="Text Box 67">
          <a:extLst>
            <a:ext uri="{FF2B5EF4-FFF2-40B4-BE49-F238E27FC236}">
              <a16:creationId xmlns:a16="http://schemas.microsoft.com/office/drawing/2014/main" id="{96BC3F26-56C3-D373-BCDD-028C2957AA9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8" name="Text Box 68">
          <a:extLst>
            <a:ext uri="{FF2B5EF4-FFF2-40B4-BE49-F238E27FC236}">
              <a16:creationId xmlns:a16="http://schemas.microsoft.com/office/drawing/2014/main" id="{80B28361-71FE-8B59-36B6-317558E30E1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39" name="Text Box 69">
          <a:extLst>
            <a:ext uri="{FF2B5EF4-FFF2-40B4-BE49-F238E27FC236}">
              <a16:creationId xmlns:a16="http://schemas.microsoft.com/office/drawing/2014/main" id="{CD83E610-55A6-EFF7-7AD0-1BB29F0E3FA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40" name="Text Box 70">
          <a:extLst>
            <a:ext uri="{FF2B5EF4-FFF2-40B4-BE49-F238E27FC236}">
              <a16:creationId xmlns:a16="http://schemas.microsoft.com/office/drawing/2014/main" id="{EF6D4C49-B073-2469-E67E-6B3FAA296D3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41" name="Text Box 71">
          <a:extLst>
            <a:ext uri="{FF2B5EF4-FFF2-40B4-BE49-F238E27FC236}">
              <a16:creationId xmlns:a16="http://schemas.microsoft.com/office/drawing/2014/main" id="{5DF3848E-7EC3-3E4A-5C0B-4D07D1F1520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42" name="Text Box 72">
          <a:extLst>
            <a:ext uri="{FF2B5EF4-FFF2-40B4-BE49-F238E27FC236}">
              <a16:creationId xmlns:a16="http://schemas.microsoft.com/office/drawing/2014/main" id="{E233CE0D-57DA-A568-4944-2B452B74011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9843243" name="Text Box 73">
          <a:extLst>
            <a:ext uri="{FF2B5EF4-FFF2-40B4-BE49-F238E27FC236}">
              <a16:creationId xmlns:a16="http://schemas.microsoft.com/office/drawing/2014/main" id="{CE4F0FE6-C330-FC3B-C9AB-2D757A086A3C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44" name="Text Box 74">
          <a:extLst>
            <a:ext uri="{FF2B5EF4-FFF2-40B4-BE49-F238E27FC236}">
              <a16:creationId xmlns:a16="http://schemas.microsoft.com/office/drawing/2014/main" id="{A3D75F3D-5EEE-9945-FFFC-6BD35FD9B56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45" name="Text Box 75">
          <a:extLst>
            <a:ext uri="{FF2B5EF4-FFF2-40B4-BE49-F238E27FC236}">
              <a16:creationId xmlns:a16="http://schemas.microsoft.com/office/drawing/2014/main" id="{5C4C0D64-E915-6D03-CC39-6AD1D74ABE4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46" name="Text Box 76">
          <a:extLst>
            <a:ext uri="{FF2B5EF4-FFF2-40B4-BE49-F238E27FC236}">
              <a16:creationId xmlns:a16="http://schemas.microsoft.com/office/drawing/2014/main" id="{E6F702C4-E4C6-678F-9DFC-361AA5CB22D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47" name="Text Box 77">
          <a:extLst>
            <a:ext uri="{FF2B5EF4-FFF2-40B4-BE49-F238E27FC236}">
              <a16:creationId xmlns:a16="http://schemas.microsoft.com/office/drawing/2014/main" id="{45D212E5-2818-CF19-E4C1-1CE8DA6C7DE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48" name="Text Box 78">
          <a:extLst>
            <a:ext uri="{FF2B5EF4-FFF2-40B4-BE49-F238E27FC236}">
              <a16:creationId xmlns:a16="http://schemas.microsoft.com/office/drawing/2014/main" id="{DD8AEDAD-D813-9C89-E9F5-5DEF352C8B5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49" name="Text Box 79">
          <a:extLst>
            <a:ext uri="{FF2B5EF4-FFF2-40B4-BE49-F238E27FC236}">
              <a16:creationId xmlns:a16="http://schemas.microsoft.com/office/drawing/2014/main" id="{4C32093B-B517-8899-76F6-F146218961A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0" name="Text Box 80">
          <a:extLst>
            <a:ext uri="{FF2B5EF4-FFF2-40B4-BE49-F238E27FC236}">
              <a16:creationId xmlns:a16="http://schemas.microsoft.com/office/drawing/2014/main" id="{C9F420F7-29A5-1CC2-C605-E7B40C69C8B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1" name="Text Box 81">
          <a:extLst>
            <a:ext uri="{FF2B5EF4-FFF2-40B4-BE49-F238E27FC236}">
              <a16:creationId xmlns:a16="http://schemas.microsoft.com/office/drawing/2014/main" id="{388B24ED-580D-5AE2-9EB4-975586F5C0D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2" name="Text Box 82">
          <a:extLst>
            <a:ext uri="{FF2B5EF4-FFF2-40B4-BE49-F238E27FC236}">
              <a16:creationId xmlns:a16="http://schemas.microsoft.com/office/drawing/2014/main" id="{FD641670-96C3-50AB-0455-650E3D91066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3" name="Text Box 83">
          <a:extLst>
            <a:ext uri="{FF2B5EF4-FFF2-40B4-BE49-F238E27FC236}">
              <a16:creationId xmlns:a16="http://schemas.microsoft.com/office/drawing/2014/main" id="{B0E3A0CA-448D-BDAC-3EA6-3838ADD1A07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4" name="Text Box 84">
          <a:extLst>
            <a:ext uri="{FF2B5EF4-FFF2-40B4-BE49-F238E27FC236}">
              <a16:creationId xmlns:a16="http://schemas.microsoft.com/office/drawing/2014/main" id="{BCCE4530-0E52-D871-B4F3-FC09D719618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5" name="Text Box 85">
          <a:extLst>
            <a:ext uri="{FF2B5EF4-FFF2-40B4-BE49-F238E27FC236}">
              <a16:creationId xmlns:a16="http://schemas.microsoft.com/office/drawing/2014/main" id="{8ABB83F1-DD44-AB8C-8B40-F59548A5A11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6" name="Text Box 86">
          <a:extLst>
            <a:ext uri="{FF2B5EF4-FFF2-40B4-BE49-F238E27FC236}">
              <a16:creationId xmlns:a16="http://schemas.microsoft.com/office/drawing/2014/main" id="{D77F68DF-301D-3ED0-FCCB-7C2980E7377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7" name="Text Box 87">
          <a:extLst>
            <a:ext uri="{FF2B5EF4-FFF2-40B4-BE49-F238E27FC236}">
              <a16:creationId xmlns:a16="http://schemas.microsoft.com/office/drawing/2014/main" id="{8789AE00-5F83-9EEA-7E40-53BABE8996D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8" name="Text Box 88">
          <a:extLst>
            <a:ext uri="{FF2B5EF4-FFF2-40B4-BE49-F238E27FC236}">
              <a16:creationId xmlns:a16="http://schemas.microsoft.com/office/drawing/2014/main" id="{00D93B7B-2F2C-5B02-47DB-58FAC0A1016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59" name="Text Box 89">
          <a:extLst>
            <a:ext uri="{FF2B5EF4-FFF2-40B4-BE49-F238E27FC236}">
              <a16:creationId xmlns:a16="http://schemas.microsoft.com/office/drawing/2014/main" id="{90C22F9B-A95E-888B-09B0-401BE97BF88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60" name="Text Box 90">
          <a:extLst>
            <a:ext uri="{FF2B5EF4-FFF2-40B4-BE49-F238E27FC236}">
              <a16:creationId xmlns:a16="http://schemas.microsoft.com/office/drawing/2014/main" id="{377BD3E2-A225-D3AA-00F5-39D1BF1EEEC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61" name="Text Box 91">
          <a:extLst>
            <a:ext uri="{FF2B5EF4-FFF2-40B4-BE49-F238E27FC236}">
              <a16:creationId xmlns:a16="http://schemas.microsoft.com/office/drawing/2014/main" id="{772F4FDE-F66E-C409-7ADD-4D04076B527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62" name="Text Box 92">
          <a:extLst>
            <a:ext uri="{FF2B5EF4-FFF2-40B4-BE49-F238E27FC236}">
              <a16:creationId xmlns:a16="http://schemas.microsoft.com/office/drawing/2014/main" id="{CA693E3E-8FEE-510B-3A8E-3AD79BF5851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63" name="Text Box 93">
          <a:extLst>
            <a:ext uri="{FF2B5EF4-FFF2-40B4-BE49-F238E27FC236}">
              <a16:creationId xmlns:a16="http://schemas.microsoft.com/office/drawing/2014/main" id="{791C716E-5B4B-1C05-E525-F2AC6D13C59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64" name="Text Box 94">
          <a:extLst>
            <a:ext uri="{FF2B5EF4-FFF2-40B4-BE49-F238E27FC236}">
              <a16:creationId xmlns:a16="http://schemas.microsoft.com/office/drawing/2014/main" id="{DD98320E-FA5D-3EB8-571C-6350D87DBE9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65" name="Text Box 95">
          <a:extLst>
            <a:ext uri="{FF2B5EF4-FFF2-40B4-BE49-F238E27FC236}">
              <a16:creationId xmlns:a16="http://schemas.microsoft.com/office/drawing/2014/main" id="{DF441CAF-76B1-E8E0-D73E-4F0D44F4986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66" name="Text Box 96">
          <a:extLst>
            <a:ext uri="{FF2B5EF4-FFF2-40B4-BE49-F238E27FC236}">
              <a16:creationId xmlns:a16="http://schemas.microsoft.com/office/drawing/2014/main" id="{7E62734C-C679-25B5-0D01-A2C1FC6840C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9843267" name="Text Box 97">
          <a:extLst>
            <a:ext uri="{FF2B5EF4-FFF2-40B4-BE49-F238E27FC236}">
              <a16:creationId xmlns:a16="http://schemas.microsoft.com/office/drawing/2014/main" id="{BD7DBF0E-4EDB-486D-D2A3-D537CEDF0986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68" name="Text Box 98">
          <a:extLst>
            <a:ext uri="{FF2B5EF4-FFF2-40B4-BE49-F238E27FC236}">
              <a16:creationId xmlns:a16="http://schemas.microsoft.com/office/drawing/2014/main" id="{6150853D-54D2-7A6E-7623-F035C488082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69" name="Text Box 99">
          <a:extLst>
            <a:ext uri="{FF2B5EF4-FFF2-40B4-BE49-F238E27FC236}">
              <a16:creationId xmlns:a16="http://schemas.microsoft.com/office/drawing/2014/main" id="{8DB6F600-5084-9628-58CE-1173127261F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0" name="Text Box 100">
          <a:extLst>
            <a:ext uri="{FF2B5EF4-FFF2-40B4-BE49-F238E27FC236}">
              <a16:creationId xmlns:a16="http://schemas.microsoft.com/office/drawing/2014/main" id="{5246F9E0-6994-6DAF-04FD-A652797DB9F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1" name="Text Box 101">
          <a:extLst>
            <a:ext uri="{FF2B5EF4-FFF2-40B4-BE49-F238E27FC236}">
              <a16:creationId xmlns:a16="http://schemas.microsoft.com/office/drawing/2014/main" id="{FFF01336-E356-E402-FD9E-AE4AF543969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2" name="Text Box 102">
          <a:extLst>
            <a:ext uri="{FF2B5EF4-FFF2-40B4-BE49-F238E27FC236}">
              <a16:creationId xmlns:a16="http://schemas.microsoft.com/office/drawing/2014/main" id="{8EF39B6D-A47F-C2C0-870E-21143DF2B4E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3" name="Text Box 103">
          <a:extLst>
            <a:ext uri="{FF2B5EF4-FFF2-40B4-BE49-F238E27FC236}">
              <a16:creationId xmlns:a16="http://schemas.microsoft.com/office/drawing/2014/main" id="{DB8F8D09-107F-280E-DF71-C34F3E15B02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4" name="Text Box 104">
          <a:extLst>
            <a:ext uri="{FF2B5EF4-FFF2-40B4-BE49-F238E27FC236}">
              <a16:creationId xmlns:a16="http://schemas.microsoft.com/office/drawing/2014/main" id="{3A6EB2F4-0E25-1F17-3139-27606E43239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5" name="Text Box 105">
          <a:extLst>
            <a:ext uri="{FF2B5EF4-FFF2-40B4-BE49-F238E27FC236}">
              <a16:creationId xmlns:a16="http://schemas.microsoft.com/office/drawing/2014/main" id="{65612CF2-741D-F407-16EC-0E64500088A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6" name="Text Box 106">
          <a:extLst>
            <a:ext uri="{FF2B5EF4-FFF2-40B4-BE49-F238E27FC236}">
              <a16:creationId xmlns:a16="http://schemas.microsoft.com/office/drawing/2014/main" id="{CE66A396-CB43-8559-36F7-1E1811C2C11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7" name="Text Box 107">
          <a:extLst>
            <a:ext uri="{FF2B5EF4-FFF2-40B4-BE49-F238E27FC236}">
              <a16:creationId xmlns:a16="http://schemas.microsoft.com/office/drawing/2014/main" id="{9CEB0ED1-3FA9-45C7-3014-463F786564D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8" name="Text Box 108">
          <a:extLst>
            <a:ext uri="{FF2B5EF4-FFF2-40B4-BE49-F238E27FC236}">
              <a16:creationId xmlns:a16="http://schemas.microsoft.com/office/drawing/2014/main" id="{FD15A2F6-8390-94C4-3A5C-F4F3D52C01E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79" name="Text Box 109">
          <a:extLst>
            <a:ext uri="{FF2B5EF4-FFF2-40B4-BE49-F238E27FC236}">
              <a16:creationId xmlns:a16="http://schemas.microsoft.com/office/drawing/2014/main" id="{15F6B5EA-3458-A448-4EC9-1533A4EBDEA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0" name="Text Box 110">
          <a:extLst>
            <a:ext uri="{FF2B5EF4-FFF2-40B4-BE49-F238E27FC236}">
              <a16:creationId xmlns:a16="http://schemas.microsoft.com/office/drawing/2014/main" id="{6B8112ED-008D-89E2-B4C2-EAA9E611388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1" name="Text Box 111">
          <a:extLst>
            <a:ext uri="{FF2B5EF4-FFF2-40B4-BE49-F238E27FC236}">
              <a16:creationId xmlns:a16="http://schemas.microsoft.com/office/drawing/2014/main" id="{04B27853-03C2-2B19-B823-DC64080080E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2" name="Text Box 112">
          <a:extLst>
            <a:ext uri="{FF2B5EF4-FFF2-40B4-BE49-F238E27FC236}">
              <a16:creationId xmlns:a16="http://schemas.microsoft.com/office/drawing/2014/main" id="{77244EB5-E28A-9161-EFEE-3981657B4EE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3" name="Text Box 113">
          <a:extLst>
            <a:ext uri="{FF2B5EF4-FFF2-40B4-BE49-F238E27FC236}">
              <a16:creationId xmlns:a16="http://schemas.microsoft.com/office/drawing/2014/main" id="{255569B2-C305-42E9-2EFB-7D82673045E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4" name="Text Box 114">
          <a:extLst>
            <a:ext uri="{FF2B5EF4-FFF2-40B4-BE49-F238E27FC236}">
              <a16:creationId xmlns:a16="http://schemas.microsoft.com/office/drawing/2014/main" id="{1BD0EA39-B498-7393-838C-D184F60E1C7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5" name="Text Box 115">
          <a:extLst>
            <a:ext uri="{FF2B5EF4-FFF2-40B4-BE49-F238E27FC236}">
              <a16:creationId xmlns:a16="http://schemas.microsoft.com/office/drawing/2014/main" id="{CC0914FD-5FE9-8F30-C16B-8C9A68141A0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6" name="Text Box 116">
          <a:extLst>
            <a:ext uri="{FF2B5EF4-FFF2-40B4-BE49-F238E27FC236}">
              <a16:creationId xmlns:a16="http://schemas.microsoft.com/office/drawing/2014/main" id="{2CE1CB4E-6EC7-3AF8-7F10-2EF1B2D1511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7" name="Text Box 117">
          <a:extLst>
            <a:ext uri="{FF2B5EF4-FFF2-40B4-BE49-F238E27FC236}">
              <a16:creationId xmlns:a16="http://schemas.microsoft.com/office/drawing/2014/main" id="{D00C202D-F81B-C6DC-66EE-11BFCE68DDB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8" name="Text Box 118">
          <a:extLst>
            <a:ext uri="{FF2B5EF4-FFF2-40B4-BE49-F238E27FC236}">
              <a16:creationId xmlns:a16="http://schemas.microsoft.com/office/drawing/2014/main" id="{AF021BDA-0589-6F9E-347F-FD65A96D2F5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89" name="Text Box 119">
          <a:extLst>
            <a:ext uri="{FF2B5EF4-FFF2-40B4-BE49-F238E27FC236}">
              <a16:creationId xmlns:a16="http://schemas.microsoft.com/office/drawing/2014/main" id="{C54ADC5A-59F0-69C9-98AD-8CC592B58D5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90" name="Text Box 120">
          <a:extLst>
            <a:ext uri="{FF2B5EF4-FFF2-40B4-BE49-F238E27FC236}">
              <a16:creationId xmlns:a16="http://schemas.microsoft.com/office/drawing/2014/main" id="{69EC2630-AA2C-4CD0-C670-EC4FB7133CB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9843291" name="Text Box 121">
          <a:extLst>
            <a:ext uri="{FF2B5EF4-FFF2-40B4-BE49-F238E27FC236}">
              <a16:creationId xmlns:a16="http://schemas.microsoft.com/office/drawing/2014/main" id="{86BEB401-0095-720F-FBE2-CFD8CC73A82A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92" name="Text Box 122">
          <a:extLst>
            <a:ext uri="{FF2B5EF4-FFF2-40B4-BE49-F238E27FC236}">
              <a16:creationId xmlns:a16="http://schemas.microsoft.com/office/drawing/2014/main" id="{EE2CFE77-1062-90E5-25A0-476CEAEE327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93" name="Text Box 123">
          <a:extLst>
            <a:ext uri="{FF2B5EF4-FFF2-40B4-BE49-F238E27FC236}">
              <a16:creationId xmlns:a16="http://schemas.microsoft.com/office/drawing/2014/main" id="{98371968-93AA-7B93-788C-C01A6FB119A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94" name="Text Box 124">
          <a:extLst>
            <a:ext uri="{FF2B5EF4-FFF2-40B4-BE49-F238E27FC236}">
              <a16:creationId xmlns:a16="http://schemas.microsoft.com/office/drawing/2014/main" id="{AB16881E-2E55-2914-23D9-EA74B43C13D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95" name="Text Box 125">
          <a:extLst>
            <a:ext uri="{FF2B5EF4-FFF2-40B4-BE49-F238E27FC236}">
              <a16:creationId xmlns:a16="http://schemas.microsoft.com/office/drawing/2014/main" id="{57E02150-7B8D-6178-93F4-704AD157666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96" name="Text Box 126">
          <a:extLst>
            <a:ext uri="{FF2B5EF4-FFF2-40B4-BE49-F238E27FC236}">
              <a16:creationId xmlns:a16="http://schemas.microsoft.com/office/drawing/2014/main" id="{C012AC5E-507C-C3B6-0A4E-F6058222A6D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97" name="Text Box 127">
          <a:extLst>
            <a:ext uri="{FF2B5EF4-FFF2-40B4-BE49-F238E27FC236}">
              <a16:creationId xmlns:a16="http://schemas.microsoft.com/office/drawing/2014/main" id="{7F71BE4C-0AF7-E20E-45B6-A60D017C545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98" name="Text Box 128">
          <a:extLst>
            <a:ext uri="{FF2B5EF4-FFF2-40B4-BE49-F238E27FC236}">
              <a16:creationId xmlns:a16="http://schemas.microsoft.com/office/drawing/2014/main" id="{CF00F17D-ECF5-0FA9-496F-5BC88D63B43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299" name="Text Box 129">
          <a:extLst>
            <a:ext uri="{FF2B5EF4-FFF2-40B4-BE49-F238E27FC236}">
              <a16:creationId xmlns:a16="http://schemas.microsoft.com/office/drawing/2014/main" id="{4A1F182D-75C2-DA8A-28A8-21BCBDD2FC2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0" name="Text Box 130">
          <a:extLst>
            <a:ext uri="{FF2B5EF4-FFF2-40B4-BE49-F238E27FC236}">
              <a16:creationId xmlns:a16="http://schemas.microsoft.com/office/drawing/2014/main" id="{7E5C64AE-5E9A-4ED3-22F3-8FB29CD308E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1" name="Text Box 131">
          <a:extLst>
            <a:ext uri="{FF2B5EF4-FFF2-40B4-BE49-F238E27FC236}">
              <a16:creationId xmlns:a16="http://schemas.microsoft.com/office/drawing/2014/main" id="{4CB796BB-7ECC-4B67-65EF-6CBCBE96478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2" name="Text Box 132">
          <a:extLst>
            <a:ext uri="{FF2B5EF4-FFF2-40B4-BE49-F238E27FC236}">
              <a16:creationId xmlns:a16="http://schemas.microsoft.com/office/drawing/2014/main" id="{61D64990-EF8D-2531-F820-284903C2F74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3" name="Text Box 133">
          <a:extLst>
            <a:ext uri="{FF2B5EF4-FFF2-40B4-BE49-F238E27FC236}">
              <a16:creationId xmlns:a16="http://schemas.microsoft.com/office/drawing/2014/main" id="{5A4BD10A-44BB-FCB2-1362-B30574CA7F8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4" name="Text Box 134">
          <a:extLst>
            <a:ext uri="{FF2B5EF4-FFF2-40B4-BE49-F238E27FC236}">
              <a16:creationId xmlns:a16="http://schemas.microsoft.com/office/drawing/2014/main" id="{D9BC1FA5-F320-0BC7-CD90-50CE9E757CB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5" name="Text Box 135">
          <a:extLst>
            <a:ext uri="{FF2B5EF4-FFF2-40B4-BE49-F238E27FC236}">
              <a16:creationId xmlns:a16="http://schemas.microsoft.com/office/drawing/2014/main" id="{7676963E-5CFB-F205-3CC6-9DD9CDE0DBB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6" name="Text Box 136">
          <a:extLst>
            <a:ext uri="{FF2B5EF4-FFF2-40B4-BE49-F238E27FC236}">
              <a16:creationId xmlns:a16="http://schemas.microsoft.com/office/drawing/2014/main" id="{D0FE1429-2DFE-4825-0F17-C587693296D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7" name="Text Box 137">
          <a:extLst>
            <a:ext uri="{FF2B5EF4-FFF2-40B4-BE49-F238E27FC236}">
              <a16:creationId xmlns:a16="http://schemas.microsoft.com/office/drawing/2014/main" id="{B68D1A05-9EDE-8579-26CC-887C7A25971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8" name="Text Box 138">
          <a:extLst>
            <a:ext uri="{FF2B5EF4-FFF2-40B4-BE49-F238E27FC236}">
              <a16:creationId xmlns:a16="http://schemas.microsoft.com/office/drawing/2014/main" id="{4B16D1B7-2DBD-0E7A-DAC4-340ACAB6D8C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09" name="Text Box 139">
          <a:extLst>
            <a:ext uri="{FF2B5EF4-FFF2-40B4-BE49-F238E27FC236}">
              <a16:creationId xmlns:a16="http://schemas.microsoft.com/office/drawing/2014/main" id="{A0EAE134-5150-B5DA-D557-A6CC8283349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10" name="Text Box 140">
          <a:extLst>
            <a:ext uri="{FF2B5EF4-FFF2-40B4-BE49-F238E27FC236}">
              <a16:creationId xmlns:a16="http://schemas.microsoft.com/office/drawing/2014/main" id="{C5640A18-1B5F-FCEB-9B3E-7B173CF6E89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11" name="Text Box 141">
          <a:extLst>
            <a:ext uri="{FF2B5EF4-FFF2-40B4-BE49-F238E27FC236}">
              <a16:creationId xmlns:a16="http://schemas.microsoft.com/office/drawing/2014/main" id="{E55FADB6-B73C-F385-B485-DE0FF8068F2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12" name="Text Box 142">
          <a:extLst>
            <a:ext uri="{FF2B5EF4-FFF2-40B4-BE49-F238E27FC236}">
              <a16:creationId xmlns:a16="http://schemas.microsoft.com/office/drawing/2014/main" id="{E8F39338-98DF-CBEC-B388-95E37B6C362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13" name="Text Box 143">
          <a:extLst>
            <a:ext uri="{FF2B5EF4-FFF2-40B4-BE49-F238E27FC236}">
              <a16:creationId xmlns:a16="http://schemas.microsoft.com/office/drawing/2014/main" id="{09A495F0-9735-B848-2E2D-A2E290A3D0F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9843314" name="Text Box 144">
          <a:extLst>
            <a:ext uri="{FF2B5EF4-FFF2-40B4-BE49-F238E27FC236}">
              <a16:creationId xmlns:a16="http://schemas.microsoft.com/office/drawing/2014/main" id="{FE55FACB-FCB3-1235-CE05-7CA7FADE7F0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9843315" name="Text Box 145">
          <a:extLst>
            <a:ext uri="{FF2B5EF4-FFF2-40B4-BE49-F238E27FC236}">
              <a16:creationId xmlns:a16="http://schemas.microsoft.com/office/drawing/2014/main" id="{FFF32407-AA50-7EB5-82D3-DE52F725108A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2</xdr:row>
      <xdr:rowOff>0</xdr:rowOff>
    </xdr:from>
    <xdr:to>
      <xdr:col>2</xdr:col>
      <xdr:colOff>381000</xdr:colOff>
      <xdr:row>2</xdr:row>
      <xdr:rowOff>19050</xdr:rowOff>
    </xdr:to>
    <xdr:pic>
      <xdr:nvPicPr>
        <xdr:cNvPr id="49843316" name="Picture 1" descr="ESCUDO DE LA REPUBLICA DOMINICANA">
          <a:extLst>
            <a:ext uri="{FF2B5EF4-FFF2-40B4-BE49-F238E27FC236}">
              <a16:creationId xmlns:a16="http://schemas.microsoft.com/office/drawing/2014/main" id="{1610814B-88CE-553A-FE98-DE1BB9FD0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17" name="Text Box 2">
          <a:extLst>
            <a:ext uri="{FF2B5EF4-FFF2-40B4-BE49-F238E27FC236}">
              <a16:creationId xmlns:a16="http://schemas.microsoft.com/office/drawing/2014/main" id="{FC48D960-BB14-68B8-D28E-B53BC61443E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18" name="Text Box 3">
          <a:extLst>
            <a:ext uri="{FF2B5EF4-FFF2-40B4-BE49-F238E27FC236}">
              <a16:creationId xmlns:a16="http://schemas.microsoft.com/office/drawing/2014/main" id="{59B9DC33-A557-2072-20ED-30FD86FDC30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19" name="Text Box 4">
          <a:extLst>
            <a:ext uri="{FF2B5EF4-FFF2-40B4-BE49-F238E27FC236}">
              <a16:creationId xmlns:a16="http://schemas.microsoft.com/office/drawing/2014/main" id="{FE99303D-AAAA-ACD7-EA8A-F7B1064046C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0" name="Text Box 5">
          <a:extLst>
            <a:ext uri="{FF2B5EF4-FFF2-40B4-BE49-F238E27FC236}">
              <a16:creationId xmlns:a16="http://schemas.microsoft.com/office/drawing/2014/main" id="{00C064B3-24F5-CFEC-D1C7-9DF03FFFE34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1" name="Text Box 6">
          <a:extLst>
            <a:ext uri="{FF2B5EF4-FFF2-40B4-BE49-F238E27FC236}">
              <a16:creationId xmlns:a16="http://schemas.microsoft.com/office/drawing/2014/main" id="{E80C71CD-17A4-1E81-A580-0CF9D6B1D7F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2" name="Text Box 7">
          <a:extLst>
            <a:ext uri="{FF2B5EF4-FFF2-40B4-BE49-F238E27FC236}">
              <a16:creationId xmlns:a16="http://schemas.microsoft.com/office/drawing/2014/main" id="{FB62CE1C-E457-E4CD-93F6-F3FB484B691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3" name="Text Box 8">
          <a:extLst>
            <a:ext uri="{FF2B5EF4-FFF2-40B4-BE49-F238E27FC236}">
              <a16:creationId xmlns:a16="http://schemas.microsoft.com/office/drawing/2014/main" id="{4B60293C-DA05-87B9-BA9D-112AE3C146D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4" name="Text Box 9">
          <a:extLst>
            <a:ext uri="{FF2B5EF4-FFF2-40B4-BE49-F238E27FC236}">
              <a16:creationId xmlns:a16="http://schemas.microsoft.com/office/drawing/2014/main" id="{1021BF8C-7E26-EEA6-C6E0-5CF14A31468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5" name="Text Box 10">
          <a:extLst>
            <a:ext uri="{FF2B5EF4-FFF2-40B4-BE49-F238E27FC236}">
              <a16:creationId xmlns:a16="http://schemas.microsoft.com/office/drawing/2014/main" id="{61FAB7DE-B6EE-85B4-5B35-B19397ACC39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6" name="Text Box 11">
          <a:extLst>
            <a:ext uri="{FF2B5EF4-FFF2-40B4-BE49-F238E27FC236}">
              <a16:creationId xmlns:a16="http://schemas.microsoft.com/office/drawing/2014/main" id="{CA2DC5C7-2802-267C-11DE-4A2B00BAFFC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7" name="Text Box 12">
          <a:extLst>
            <a:ext uri="{FF2B5EF4-FFF2-40B4-BE49-F238E27FC236}">
              <a16:creationId xmlns:a16="http://schemas.microsoft.com/office/drawing/2014/main" id="{F1A38D87-F807-0BF6-C705-C1D27981AD3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8" name="Text Box 13">
          <a:extLst>
            <a:ext uri="{FF2B5EF4-FFF2-40B4-BE49-F238E27FC236}">
              <a16:creationId xmlns:a16="http://schemas.microsoft.com/office/drawing/2014/main" id="{7446A024-D143-D0E9-1B0C-ECF11AAB413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29" name="Text Box 14">
          <a:extLst>
            <a:ext uri="{FF2B5EF4-FFF2-40B4-BE49-F238E27FC236}">
              <a16:creationId xmlns:a16="http://schemas.microsoft.com/office/drawing/2014/main" id="{ED544320-3091-6C2D-B873-26703BCE054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0" name="Text Box 15">
          <a:extLst>
            <a:ext uri="{FF2B5EF4-FFF2-40B4-BE49-F238E27FC236}">
              <a16:creationId xmlns:a16="http://schemas.microsoft.com/office/drawing/2014/main" id="{938F6EB0-CE27-CFB7-A6BF-A487DBC2B42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1" name="Text Box 16">
          <a:extLst>
            <a:ext uri="{FF2B5EF4-FFF2-40B4-BE49-F238E27FC236}">
              <a16:creationId xmlns:a16="http://schemas.microsoft.com/office/drawing/2014/main" id="{31982425-F9F6-B690-684E-DD44B5A4DF9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2" name="Text Box 17">
          <a:extLst>
            <a:ext uri="{FF2B5EF4-FFF2-40B4-BE49-F238E27FC236}">
              <a16:creationId xmlns:a16="http://schemas.microsoft.com/office/drawing/2014/main" id="{0C238946-889E-9772-863A-3617EE82E02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3" name="Text Box 18">
          <a:extLst>
            <a:ext uri="{FF2B5EF4-FFF2-40B4-BE49-F238E27FC236}">
              <a16:creationId xmlns:a16="http://schemas.microsoft.com/office/drawing/2014/main" id="{C33A0179-9E18-D2CD-9060-5FC2197340F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4" name="Text Box 19">
          <a:extLst>
            <a:ext uri="{FF2B5EF4-FFF2-40B4-BE49-F238E27FC236}">
              <a16:creationId xmlns:a16="http://schemas.microsoft.com/office/drawing/2014/main" id="{F8FD0365-22B5-33E3-2563-FFA3DFC5415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5" name="Text Box 20">
          <a:extLst>
            <a:ext uri="{FF2B5EF4-FFF2-40B4-BE49-F238E27FC236}">
              <a16:creationId xmlns:a16="http://schemas.microsoft.com/office/drawing/2014/main" id="{4A0B6654-34C0-9F9C-F4F7-629BDCD9CA8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6" name="Text Box 21">
          <a:extLst>
            <a:ext uri="{FF2B5EF4-FFF2-40B4-BE49-F238E27FC236}">
              <a16:creationId xmlns:a16="http://schemas.microsoft.com/office/drawing/2014/main" id="{26022AF7-EB51-6B25-466C-4BDEEB7C142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7" name="Text Box 22">
          <a:extLst>
            <a:ext uri="{FF2B5EF4-FFF2-40B4-BE49-F238E27FC236}">
              <a16:creationId xmlns:a16="http://schemas.microsoft.com/office/drawing/2014/main" id="{ECDBDED7-7614-269A-7BA7-07BA0635D1B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8" name="Text Box 23">
          <a:extLst>
            <a:ext uri="{FF2B5EF4-FFF2-40B4-BE49-F238E27FC236}">
              <a16:creationId xmlns:a16="http://schemas.microsoft.com/office/drawing/2014/main" id="{71C07E73-F786-CF25-0970-01013839CF9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39" name="Text Box 24">
          <a:extLst>
            <a:ext uri="{FF2B5EF4-FFF2-40B4-BE49-F238E27FC236}">
              <a16:creationId xmlns:a16="http://schemas.microsoft.com/office/drawing/2014/main" id="{90BD50DD-4E80-9624-6E72-7F25B0DFDE7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12</xdr:row>
      <xdr:rowOff>76200</xdr:rowOff>
    </xdr:to>
    <xdr:sp macro="" textlink="">
      <xdr:nvSpPr>
        <xdr:cNvPr id="49843340" name="Text Box 25">
          <a:extLst>
            <a:ext uri="{FF2B5EF4-FFF2-40B4-BE49-F238E27FC236}">
              <a16:creationId xmlns:a16="http://schemas.microsoft.com/office/drawing/2014/main" id="{43BABE49-C5CC-551F-675A-6363AFA3B964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41" name="Text Box 26">
          <a:extLst>
            <a:ext uri="{FF2B5EF4-FFF2-40B4-BE49-F238E27FC236}">
              <a16:creationId xmlns:a16="http://schemas.microsoft.com/office/drawing/2014/main" id="{5C33E19D-F284-DD21-89B3-36D56461A23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42" name="Text Box 27">
          <a:extLst>
            <a:ext uri="{FF2B5EF4-FFF2-40B4-BE49-F238E27FC236}">
              <a16:creationId xmlns:a16="http://schemas.microsoft.com/office/drawing/2014/main" id="{2E99AF7A-773A-0F3F-58F1-1A80DF9B16B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43" name="Text Box 28">
          <a:extLst>
            <a:ext uri="{FF2B5EF4-FFF2-40B4-BE49-F238E27FC236}">
              <a16:creationId xmlns:a16="http://schemas.microsoft.com/office/drawing/2014/main" id="{5F1C0EFD-3E02-E106-6017-7D4C7DE7FE2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44" name="Text Box 29">
          <a:extLst>
            <a:ext uri="{FF2B5EF4-FFF2-40B4-BE49-F238E27FC236}">
              <a16:creationId xmlns:a16="http://schemas.microsoft.com/office/drawing/2014/main" id="{7D4F2872-E9E9-C8BF-65C4-346493666D7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45" name="Text Box 30">
          <a:extLst>
            <a:ext uri="{FF2B5EF4-FFF2-40B4-BE49-F238E27FC236}">
              <a16:creationId xmlns:a16="http://schemas.microsoft.com/office/drawing/2014/main" id="{F8A69089-EF68-F964-B514-94AD77BA12D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46" name="Text Box 31">
          <a:extLst>
            <a:ext uri="{FF2B5EF4-FFF2-40B4-BE49-F238E27FC236}">
              <a16:creationId xmlns:a16="http://schemas.microsoft.com/office/drawing/2014/main" id="{07358126-9688-C8A4-3B3B-4DB10B19485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47" name="Text Box 32">
          <a:extLst>
            <a:ext uri="{FF2B5EF4-FFF2-40B4-BE49-F238E27FC236}">
              <a16:creationId xmlns:a16="http://schemas.microsoft.com/office/drawing/2014/main" id="{EFD282B4-AB95-189C-AEDA-78C811B2C54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48" name="Text Box 33">
          <a:extLst>
            <a:ext uri="{FF2B5EF4-FFF2-40B4-BE49-F238E27FC236}">
              <a16:creationId xmlns:a16="http://schemas.microsoft.com/office/drawing/2014/main" id="{B300001D-3042-3D49-3C3D-71944E5E0F3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49" name="Text Box 34">
          <a:extLst>
            <a:ext uri="{FF2B5EF4-FFF2-40B4-BE49-F238E27FC236}">
              <a16:creationId xmlns:a16="http://schemas.microsoft.com/office/drawing/2014/main" id="{BAF93E9B-996C-A3EF-7C3E-6D736684554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0" name="Text Box 35">
          <a:extLst>
            <a:ext uri="{FF2B5EF4-FFF2-40B4-BE49-F238E27FC236}">
              <a16:creationId xmlns:a16="http://schemas.microsoft.com/office/drawing/2014/main" id="{D6EE51CD-3730-CF45-F9D3-4AF72587F25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1" name="Text Box 36">
          <a:extLst>
            <a:ext uri="{FF2B5EF4-FFF2-40B4-BE49-F238E27FC236}">
              <a16:creationId xmlns:a16="http://schemas.microsoft.com/office/drawing/2014/main" id="{21C3FF3F-06A5-6C04-ADEF-E4B4E926E29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2" name="Text Box 37">
          <a:extLst>
            <a:ext uri="{FF2B5EF4-FFF2-40B4-BE49-F238E27FC236}">
              <a16:creationId xmlns:a16="http://schemas.microsoft.com/office/drawing/2014/main" id="{98580AC4-9424-3C5C-5ED7-5F3DEAA00C1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3" name="Text Box 38">
          <a:extLst>
            <a:ext uri="{FF2B5EF4-FFF2-40B4-BE49-F238E27FC236}">
              <a16:creationId xmlns:a16="http://schemas.microsoft.com/office/drawing/2014/main" id="{2B309353-B6F6-D250-2F43-28F93154311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4" name="Text Box 39">
          <a:extLst>
            <a:ext uri="{FF2B5EF4-FFF2-40B4-BE49-F238E27FC236}">
              <a16:creationId xmlns:a16="http://schemas.microsoft.com/office/drawing/2014/main" id="{D680712B-6EC6-D4AD-1F4E-E330305175D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5" name="Text Box 40">
          <a:extLst>
            <a:ext uri="{FF2B5EF4-FFF2-40B4-BE49-F238E27FC236}">
              <a16:creationId xmlns:a16="http://schemas.microsoft.com/office/drawing/2014/main" id="{7617414D-178A-410C-F7EF-99A9FB49B70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6" name="Text Box 41">
          <a:extLst>
            <a:ext uri="{FF2B5EF4-FFF2-40B4-BE49-F238E27FC236}">
              <a16:creationId xmlns:a16="http://schemas.microsoft.com/office/drawing/2014/main" id="{C3D84393-DB06-B462-1C68-D5C5B47D9DD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7" name="Text Box 42">
          <a:extLst>
            <a:ext uri="{FF2B5EF4-FFF2-40B4-BE49-F238E27FC236}">
              <a16:creationId xmlns:a16="http://schemas.microsoft.com/office/drawing/2014/main" id="{BBB581CB-5DCA-EA7F-945B-294E7E2F535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8" name="Text Box 43">
          <a:extLst>
            <a:ext uri="{FF2B5EF4-FFF2-40B4-BE49-F238E27FC236}">
              <a16:creationId xmlns:a16="http://schemas.microsoft.com/office/drawing/2014/main" id="{82BFEDB6-B4B6-90A6-5517-7DE6C219224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59" name="Text Box 44">
          <a:extLst>
            <a:ext uri="{FF2B5EF4-FFF2-40B4-BE49-F238E27FC236}">
              <a16:creationId xmlns:a16="http://schemas.microsoft.com/office/drawing/2014/main" id="{DE6FF447-D3B9-1451-785C-867A181939F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60" name="Text Box 45">
          <a:extLst>
            <a:ext uri="{FF2B5EF4-FFF2-40B4-BE49-F238E27FC236}">
              <a16:creationId xmlns:a16="http://schemas.microsoft.com/office/drawing/2014/main" id="{7E844D06-4F8C-409E-5FB3-08D0E0C59D7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61" name="Text Box 46">
          <a:extLst>
            <a:ext uri="{FF2B5EF4-FFF2-40B4-BE49-F238E27FC236}">
              <a16:creationId xmlns:a16="http://schemas.microsoft.com/office/drawing/2014/main" id="{A984EC83-ECD7-3612-DBF8-AA3D55A3F04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62" name="Text Box 47">
          <a:extLst>
            <a:ext uri="{FF2B5EF4-FFF2-40B4-BE49-F238E27FC236}">
              <a16:creationId xmlns:a16="http://schemas.microsoft.com/office/drawing/2014/main" id="{E1D46475-76DC-7F3B-2985-F62F764A7BC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63" name="Text Box 48">
          <a:extLst>
            <a:ext uri="{FF2B5EF4-FFF2-40B4-BE49-F238E27FC236}">
              <a16:creationId xmlns:a16="http://schemas.microsoft.com/office/drawing/2014/main" id="{F603FF5A-6AEA-380C-5145-DDEEF880EBA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12</xdr:row>
      <xdr:rowOff>76200</xdr:rowOff>
    </xdr:to>
    <xdr:sp macro="" textlink="">
      <xdr:nvSpPr>
        <xdr:cNvPr id="49843364" name="Text Box 49">
          <a:extLst>
            <a:ext uri="{FF2B5EF4-FFF2-40B4-BE49-F238E27FC236}">
              <a16:creationId xmlns:a16="http://schemas.microsoft.com/office/drawing/2014/main" id="{29E95D42-30E5-F3F7-FEBA-A5CD7FDFE860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65" name="Text Box 50">
          <a:extLst>
            <a:ext uri="{FF2B5EF4-FFF2-40B4-BE49-F238E27FC236}">
              <a16:creationId xmlns:a16="http://schemas.microsoft.com/office/drawing/2014/main" id="{EB6C7CB4-7978-6DCF-5F05-52F46C4EC47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66" name="Text Box 51">
          <a:extLst>
            <a:ext uri="{FF2B5EF4-FFF2-40B4-BE49-F238E27FC236}">
              <a16:creationId xmlns:a16="http://schemas.microsoft.com/office/drawing/2014/main" id="{E2BE3BFF-CE6F-662C-D8BA-7130131A9F0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67" name="Text Box 52">
          <a:extLst>
            <a:ext uri="{FF2B5EF4-FFF2-40B4-BE49-F238E27FC236}">
              <a16:creationId xmlns:a16="http://schemas.microsoft.com/office/drawing/2014/main" id="{319BE0F6-8FAB-822E-D01C-12EF104237A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68" name="Text Box 53">
          <a:extLst>
            <a:ext uri="{FF2B5EF4-FFF2-40B4-BE49-F238E27FC236}">
              <a16:creationId xmlns:a16="http://schemas.microsoft.com/office/drawing/2014/main" id="{F53F746F-E030-CAB8-2278-3331C8F810E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69" name="Text Box 54">
          <a:extLst>
            <a:ext uri="{FF2B5EF4-FFF2-40B4-BE49-F238E27FC236}">
              <a16:creationId xmlns:a16="http://schemas.microsoft.com/office/drawing/2014/main" id="{19A2FFEA-8A7C-FF34-7BE4-0065E25D947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0" name="Text Box 55">
          <a:extLst>
            <a:ext uri="{FF2B5EF4-FFF2-40B4-BE49-F238E27FC236}">
              <a16:creationId xmlns:a16="http://schemas.microsoft.com/office/drawing/2014/main" id="{09E81280-E0F2-13D2-8447-BDB92A1E539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1" name="Text Box 56">
          <a:extLst>
            <a:ext uri="{FF2B5EF4-FFF2-40B4-BE49-F238E27FC236}">
              <a16:creationId xmlns:a16="http://schemas.microsoft.com/office/drawing/2014/main" id="{A8DAE897-4A2B-07BA-1D88-FDDD4623BDB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2" name="Text Box 57">
          <a:extLst>
            <a:ext uri="{FF2B5EF4-FFF2-40B4-BE49-F238E27FC236}">
              <a16:creationId xmlns:a16="http://schemas.microsoft.com/office/drawing/2014/main" id="{CFD4E885-F752-9739-CF7F-C757D1BFD0A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3" name="Text Box 58">
          <a:extLst>
            <a:ext uri="{FF2B5EF4-FFF2-40B4-BE49-F238E27FC236}">
              <a16:creationId xmlns:a16="http://schemas.microsoft.com/office/drawing/2014/main" id="{42B4B802-2349-D11D-DCE0-8734FBF1668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4" name="Text Box 59">
          <a:extLst>
            <a:ext uri="{FF2B5EF4-FFF2-40B4-BE49-F238E27FC236}">
              <a16:creationId xmlns:a16="http://schemas.microsoft.com/office/drawing/2014/main" id="{CA4C22EC-2592-CDD2-9102-D70101680AC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5" name="Text Box 60">
          <a:extLst>
            <a:ext uri="{FF2B5EF4-FFF2-40B4-BE49-F238E27FC236}">
              <a16:creationId xmlns:a16="http://schemas.microsoft.com/office/drawing/2014/main" id="{0B85B1B8-9B1F-8D26-0132-3CCACB61A58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6" name="Text Box 61">
          <a:extLst>
            <a:ext uri="{FF2B5EF4-FFF2-40B4-BE49-F238E27FC236}">
              <a16:creationId xmlns:a16="http://schemas.microsoft.com/office/drawing/2014/main" id="{3B75B18E-7DC0-9EBB-BF44-6F1A54C0490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7" name="Text Box 62">
          <a:extLst>
            <a:ext uri="{FF2B5EF4-FFF2-40B4-BE49-F238E27FC236}">
              <a16:creationId xmlns:a16="http://schemas.microsoft.com/office/drawing/2014/main" id="{3DF2E809-2F09-AC50-E6CA-258C1D98D2C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8" name="Text Box 63">
          <a:extLst>
            <a:ext uri="{FF2B5EF4-FFF2-40B4-BE49-F238E27FC236}">
              <a16:creationId xmlns:a16="http://schemas.microsoft.com/office/drawing/2014/main" id="{D6DE6766-0E78-CF42-86C7-898A5E09AC5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79" name="Text Box 64">
          <a:extLst>
            <a:ext uri="{FF2B5EF4-FFF2-40B4-BE49-F238E27FC236}">
              <a16:creationId xmlns:a16="http://schemas.microsoft.com/office/drawing/2014/main" id="{9DF3F842-EF31-015E-02BD-8A2D4650172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80" name="Text Box 65">
          <a:extLst>
            <a:ext uri="{FF2B5EF4-FFF2-40B4-BE49-F238E27FC236}">
              <a16:creationId xmlns:a16="http://schemas.microsoft.com/office/drawing/2014/main" id="{8E33E126-6F5B-BC78-DFAD-6C8933FE491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81" name="Text Box 66">
          <a:extLst>
            <a:ext uri="{FF2B5EF4-FFF2-40B4-BE49-F238E27FC236}">
              <a16:creationId xmlns:a16="http://schemas.microsoft.com/office/drawing/2014/main" id="{F7DDB878-0898-F2A6-1F5C-219CCDF61EC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82" name="Text Box 67">
          <a:extLst>
            <a:ext uri="{FF2B5EF4-FFF2-40B4-BE49-F238E27FC236}">
              <a16:creationId xmlns:a16="http://schemas.microsoft.com/office/drawing/2014/main" id="{093DE0FE-088A-CCCD-121C-85B8020BA0C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83" name="Text Box 68">
          <a:extLst>
            <a:ext uri="{FF2B5EF4-FFF2-40B4-BE49-F238E27FC236}">
              <a16:creationId xmlns:a16="http://schemas.microsoft.com/office/drawing/2014/main" id="{8C5ABCE8-9D65-2FD4-A582-C4F4DADD35C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84" name="Text Box 69">
          <a:extLst>
            <a:ext uri="{FF2B5EF4-FFF2-40B4-BE49-F238E27FC236}">
              <a16:creationId xmlns:a16="http://schemas.microsoft.com/office/drawing/2014/main" id="{CD158B18-E032-92B9-C2E1-982853F4970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85" name="Text Box 70">
          <a:extLst>
            <a:ext uri="{FF2B5EF4-FFF2-40B4-BE49-F238E27FC236}">
              <a16:creationId xmlns:a16="http://schemas.microsoft.com/office/drawing/2014/main" id="{BCD074A8-4C34-F7DB-9D59-B43B6AD46E4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86" name="Text Box 71">
          <a:extLst>
            <a:ext uri="{FF2B5EF4-FFF2-40B4-BE49-F238E27FC236}">
              <a16:creationId xmlns:a16="http://schemas.microsoft.com/office/drawing/2014/main" id="{9201548A-478D-CBF3-5E20-F33E74F7E93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87" name="Text Box 72">
          <a:extLst>
            <a:ext uri="{FF2B5EF4-FFF2-40B4-BE49-F238E27FC236}">
              <a16:creationId xmlns:a16="http://schemas.microsoft.com/office/drawing/2014/main" id="{A0B67A4E-1010-FFA1-AD52-654992FC7A2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12</xdr:row>
      <xdr:rowOff>76200</xdr:rowOff>
    </xdr:to>
    <xdr:sp macro="" textlink="">
      <xdr:nvSpPr>
        <xdr:cNvPr id="49843388" name="Text Box 73">
          <a:extLst>
            <a:ext uri="{FF2B5EF4-FFF2-40B4-BE49-F238E27FC236}">
              <a16:creationId xmlns:a16="http://schemas.microsoft.com/office/drawing/2014/main" id="{F8D99F80-A25B-D2E3-480E-A3FCF2FDDA26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89" name="Text Box 74">
          <a:extLst>
            <a:ext uri="{FF2B5EF4-FFF2-40B4-BE49-F238E27FC236}">
              <a16:creationId xmlns:a16="http://schemas.microsoft.com/office/drawing/2014/main" id="{1FD08F41-C8A6-807B-2864-2AD19B78CC4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0" name="Text Box 75">
          <a:extLst>
            <a:ext uri="{FF2B5EF4-FFF2-40B4-BE49-F238E27FC236}">
              <a16:creationId xmlns:a16="http://schemas.microsoft.com/office/drawing/2014/main" id="{19951551-BCB5-F616-8CB7-DCDE112B5D2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1" name="Text Box 76">
          <a:extLst>
            <a:ext uri="{FF2B5EF4-FFF2-40B4-BE49-F238E27FC236}">
              <a16:creationId xmlns:a16="http://schemas.microsoft.com/office/drawing/2014/main" id="{66E7525E-4593-477D-9BC4-ADD7AAB0BF1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2" name="Text Box 77">
          <a:extLst>
            <a:ext uri="{FF2B5EF4-FFF2-40B4-BE49-F238E27FC236}">
              <a16:creationId xmlns:a16="http://schemas.microsoft.com/office/drawing/2014/main" id="{EE296CEF-9364-E8A3-6466-AAC33B2777D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3" name="Text Box 78">
          <a:extLst>
            <a:ext uri="{FF2B5EF4-FFF2-40B4-BE49-F238E27FC236}">
              <a16:creationId xmlns:a16="http://schemas.microsoft.com/office/drawing/2014/main" id="{B7AFEF48-10DE-80F0-2C95-11C4D15E23C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4" name="Text Box 79">
          <a:extLst>
            <a:ext uri="{FF2B5EF4-FFF2-40B4-BE49-F238E27FC236}">
              <a16:creationId xmlns:a16="http://schemas.microsoft.com/office/drawing/2014/main" id="{FDF9860F-240C-521F-1AF9-37C9A6E0EA0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5" name="Text Box 80">
          <a:extLst>
            <a:ext uri="{FF2B5EF4-FFF2-40B4-BE49-F238E27FC236}">
              <a16:creationId xmlns:a16="http://schemas.microsoft.com/office/drawing/2014/main" id="{22EBA91B-6921-4A54-804D-EA8EBB7A425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6" name="Text Box 81">
          <a:extLst>
            <a:ext uri="{FF2B5EF4-FFF2-40B4-BE49-F238E27FC236}">
              <a16:creationId xmlns:a16="http://schemas.microsoft.com/office/drawing/2014/main" id="{0DA0FBEB-AB2C-5A40-AB44-09CDC6C7031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7" name="Text Box 82">
          <a:extLst>
            <a:ext uri="{FF2B5EF4-FFF2-40B4-BE49-F238E27FC236}">
              <a16:creationId xmlns:a16="http://schemas.microsoft.com/office/drawing/2014/main" id="{E2A26726-4021-F4E5-650F-64554ECAFB0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8" name="Text Box 83">
          <a:extLst>
            <a:ext uri="{FF2B5EF4-FFF2-40B4-BE49-F238E27FC236}">
              <a16:creationId xmlns:a16="http://schemas.microsoft.com/office/drawing/2014/main" id="{20F4683A-357B-D543-29DB-7717ED0F614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399" name="Text Box 84">
          <a:extLst>
            <a:ext uri="{FF2B5EF4-FFF2-40B4-BE49-F238E27FC236}">
              <a16:creationId xmlns:a16="http://schemas.microsoft.com/office/drawing/2014/main" id="{74D8D33A-3B39-B56B-7683-B57860C9B3A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0" name="Text Box 85">
          <a:extLst>
            <a:ext uri="{FF2B5EF4-FFF2-40B4-BE49-F238E27FC236}">
              <a16:creationId xmlns:a16="http://schemas.microsoft.com/office/drawing/2014/main" id="{5AD83780-A3B3-D41C-D4A0-0837A4C5A23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1" name="Text Box 86">
          <a:extLst>
            <a:ext uri="{FF2B5EF4-FFF2-40B4-BE49-F238E27FC236}">
              <a16:creationId xmlns:a16="http://schemas.microsoft.com/office/drawing/2014/main" id="{00A91B82-7F69-18F9-E923-5DC0386F543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2" name="Text Box 87">
          <a:extLst>
            <a:ext uri="{FF2B5EF4-FFF2-40B4-BE49-F238E27FC236}">
              <a16:creationId xmlns:a16="http://schemas.microsoft.com/office/drawing/2014/main" id="{8AED91EA-4A32-4011-95C0-E40DC8BA716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3" name="Text Box 88">
          <a:extLst>
            <a:ext uri="{FF2B5EF4-FFF2-40B4-BE49-F238E27FC236}">
              <a16:creationId xmlns:a16="http://schemas.microsoft.com/office/drawing/2014/main" id="{61494593-6A12-5AAE-1DF9-AD29B18B1DB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4" name="Text Box 89">
          <a:extLst>
            <a:ext uri="{FF2B5EF4-FFF2-40B4-BE49-F238E27FC236}">
              <a16:creationId xmlns:a16="http://schemas.microsoft.com/office/drawing/2014/main" id="{9BA9CAEE-CBAD-2608-1D31-0FF3F7CEC35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5" name="Text Box 90">
          <a:extLst>
            <a:ext uri="{FF2B5EF4-FFF2-40B4-BE49-F238E27FC236}">
              <a16:creationId xmlns:a16="http://schemas.microsoft.com/office/drawing/2014/main" id="{8B906563-B26F-B4AA-C773-F57B5609BEA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6" name="Text Box 91">
          <a:extLst>
            <a:ext uri="{FF2B5EF4-FFF2-40B4-BE49-F238E27FC236}">
              <a16:creationId xmlns:a16="http://schemas.microsoft.com/office/drawing/2014/main" id="{3ACE0549-B7CE-E7A3-327F-AEBCDF32BD5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7" name="Text Box 92">
          <a:extLst>
            <a:ext uri="{FF2B5EF4-FFF2-40B4-BE49-F238E27FC236}">
              <a16:creationId xmlns:a16="http://schemas.microsoft.com/office/drawing/2014/main" id="{5A6595D6-9C15-3475-4062-D7C4F405C19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8" name="Text Box 93">
          <a:extLst>
            <a:ext uri="{FF2B5EF4-FFF2-40B4-BE49-F238E27FC236}">
              <a16:creationId xmlns:a16="http://schemas.microsoft.com/office/drawing/2014/main" id="{D3CE8D00-646B-34B6-435A-6DAA598BB5B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09" name="Text Box 94">
          <a:extLst>
            <a:ext uri="{FF2B5EF4-FFF2-40B4-BE49-F238E27FC236}">
              <a16:creationId xmlns:a16="http://schemas.microsoft.com/office/drawing/2014/main" id="{B4B1C6A4-F360-2BD8-393D-0ADEEEC0695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10" name="Text Box 95">
          <a:extLst>
            <a:ext uri="{FF2B5EF4-FFF2-40B4-BE49-F238E27FC236}">
              <a16:creationId xmlns:a16="http://schemas.microsoft.com/office/drawing/2014/main" id="{23C52BDF-96C0-33D3-4836-A91BF66C375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11" name="Text Box 96">
          <a:extLst>
            <a:ext uri="{FF2B5EF4-FFF2-40B4-BE49-F238E27FC236}">
              <a16:creationId xmlns:a16="http://schemas.microsoft.com/office/drawing/2014/main" id="{24D673EF-9025-E8E1-DD66-023431284E1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12</xdr:row>
      <xdr:rowOff>76200</xdr:rowOff>
    </xdr:to>
    <xdr:sp macro="" textlink="">
      <xdr:nvSpPr>
        <xdr:cNvPr id="49843412" name="Text Box 97">
          <a:extLst>
            <a:ext uri="{FF2B5EF4-FFF2-40B4-BE49-F238E27FC236}">
              <a16:creationId xmlns:a16="http://schemas.microsoft.com/office/drawing/2014/main" id="{4F128767-370C-6115-3CBA-116612255C06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13" name="Text Box 98">
          <a:extLst>
            <a:ext uri="{FF2B5EF4-FFF2-40B4-BE49-F238E27FC236}">
              <a16:creationId xmlns:a16="http://schemas.microsoft.com/office/drawing/2014/main" id="{8CB91C33-2D29-C0E6-433C-F41CAEA119C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14" name="Text Box 99">
          <a:extLst>
            <a:ext uri="{FF2B5EF4-FFF2-40B4-BE49-F238E27FC236}">
              <a16:creationId xmlns:a16="http://schemas.microsoft.com/office/drawing/2014/main" id="{D19822E0-CF49-9CE2-6091-ECEA0F3EE31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15" name="Text Box 100">
          <a:extLst>
            <a:ext uri="{FF2B5EF4-FFF2-40B4-BE49-F238E27FC236}">
              <a16:creationId xmlns:a16="http://schemas.microsoft.com/office/drawing/2014/main" id="{D5527703-195F-0285-AB14-9853610E6F9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16" name="Text Box 101">
          <a:extLst>
            <a:ext uri="{FF2B5EF4-FFF2-40B4-BE49-F238E27FC236}">
              <a16:creationId xmlns:a16="http://schemas.microsoft.com/office/drawing/2014/main" id="{64AD9FA6-320F-4DEB-EF05-9AAAB9F7A35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17" name="Text Box 102">
          <a:extLst>
            <a:ext uri="{FF2B5EF4-FFF2-40B4-BE49-F238E27FC236}">
              <a16:creationId xmlns:a16="http://schemas.microsoft.com/office/drawing/2014/main" id="{3411AF54-B348-E10F-B805-DCE15A7DBA0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18" name="Text Box 103">
          <a:extLst>
            <a:ext uri="{FF2B5EF4-FFF2-40B4-BE49-F238E27FC236}">
              <a16:creationId xmlns:a16="http://schemas.microsoft.com/office/drawing/2014/main" id="{E6F26A24-DB13-4C23-1FE7-E43EA6EC45F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19" name="Text Box 104">
          <a:extLst>
            <a:ext uri="{FF2B5EF4-FFF2-40B4-BE49-F238E27FC236}">
              <a16:creationId xmlns:a16="http://schemas.microsoft.com/office/drawing/2014/main" id="{E71FA1A7-2EB8-E744-6ACC-FF53BCA83C0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0" name="Text Box 105">
          <a:extLst>
            <a:ext uri="{FF2B5EF4-FFF2-40B4-BE49-F238E27FC236}">
              <a16:creationId xmlns:a16="http://schemas.microsoft.com/office/drawing/2014/main" id="{B32AF14F-20F5-8444-8DDA-B4A961E6D56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1" name="Text Box 106">
          <a:extLst>
            <a:ext uri="{FF2B5EF4-FFF2-40B4-BE49-F238E27FC236}">
              <a16:creationId xmlns:a16="http://schemas.microsoft.com/office/drawing/2014/main" id="{FB19450D-31FA-5DAF-3231-B0788A53F3B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2" name="Text Box 107">
          <a:extLst>
            <a:ext uri="{FF2B5EF4-FFF2-40B4-BE49-F238E27FC236}">
              <a16:creationId xmlns:a16="http://schemas.microsoft.com/office/drawing/2014/main" id="{ED14F732-1A1C-6954-A022-1365BE6DB6D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3" name="Text Box 108">
          <a:extLst>
            <a:ext uri="{FF2B5EF4-FFF2-40B4-BE49-F238E27FC236}">
              <a16:creationId xmlns:a16="http://schemas.microsoft.com/office/drawing/2014/main" id="{0A108C30-E7C8-7CE5-1E22-050E2B5E9B8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4" name="Text Box 109">
          <a:extLst>
            <a:ext uri="{FF2B5EF4-FFF2-40B4-BE49-F238E27FC236}">
              <a16:creationId xmlns:a16="http://schemas.microsoft.com/office/drawing/2014/main" id="{9E1C6143-1C60-2A21-A65B-1C246E46080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5" name="Text Box 110">
          <a:extLst>
            <a:ext uri="{FF2B5EF4-FFF2-40B4-BE49-F238E27FC236}">
              <a16:creationId xmlns:a16="http://schemas.microsoft.com/office/drawing/2014/main" id="{6DC5C676-A4B7-CAD4-569A-95B77131296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6" name="Text Box 111">
          <a:extLst>
            <a:ext uri="{FF2B5EF4-FFF2-40B4-BE49-F238E27FC236}">
              <a16:creationId xmlns:a16="http://schemas.microsoft.com/office/drawing/2014/main" id="{881AF03B-6B63-E8B1-1839-E80784959CD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7" name="Text Box 112">
          <a:extLst>
            <a:ext uri="{FF2B5EF4-FFF2-40B4-BE49-F238E27FC236}">
              <a16:creationId xmlns:a16="http://schemas.microsoft.com/office/drawing/2014/main" id="{96DF32A4-0C43-FB14-98AC-3367D868173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8" name="Text Box 113">
          <a:extLst>
            <a:ext uri="{FF2B5EF4-FFF2-40B4-BE49-F238E27FC236}">
              <a16:creationId xmlns:a16="http://schemas.microsoft.com/office/drawing/2014/main" id="{81D4AE56-74CE-0FEA-E618-884FE9AE6F9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29" name="Text Box 114">
          <a:extLst>
            <a:ext uri="{FF2B5EF4-FFF2-40B4-BE49-F238E27FC236}">
              <a16:creationId xmlns:a16="http://schemas.microsoft.com/office/drawing/2014/main" id="{88B75666-B342-FB75-F5D5-31F303C3310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30" name="Text Box 115">
          <a:extLst>
            <a:ext uri="{FF2B5EF4-FFF2-40B4-BE49-F238E27FC236}">
              <a16:creationId xmlns:a16="http://schemas.microsoft.com/office/drawing/2014/main" id="{F78306F7-AA2F-6ABE-821E-0DF8605CC47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31" name="Text Box 116">
          <a:extLst>
            <a:ext uri="{FF2B5EF4-FFF2-40B4-BE49-F238E27FC236}">
              <a16:creationId xmlns:a16="http://schemas.microsoft.com/office/drawing/2014/main" id="{EC2A5734-0CA0-A1C9-6B98-C2DF6C13293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32" name="Text Box 117">
          <a:extLst>
            <a:ext uri="{FF2B5EF4-FFF2-40B4-BE49-F238E27FC236}">
              <a16:creationId xmlns:a16="http://schemas.microsoft.com/office/drawing/2014/main" id="{7DEE7221-B425-9342-F009-B08E3324F6F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33" name="Text Box 118">
          <a:extLst>
            <a:ext uri="{FF2B5EF4-FFF2-40B4-BE49-F238E27FC236}">
              <a16:creationId xmlns:a16="http://schemas.microsoft.com/office/drawing/2014/main" id="{E6B2BB72-C1D7-FE39-69C2-2C8FD75A5E7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34" name="Text Box 119">
          <a:extLst>
            <a:ext uri="{FF2B5EF4-FFF2-40B4-BE49-F238E27FC236}">
              <a16:creationId xmlns:a16="http://schemas.microsoft.com/office/drawing/2014/main" id="{C017738E-334E-FBBE-9BF3-C514FE07767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35" name="Text Box 120">
          <a:extLst>
            <a:ext uri="{FF2B5EF4-FFF2-40B4-BE49-F238E27FC236}">
              <a16:creationId xmlns:a16="http://schemas.microsoft.com/office/drawing/2014/main" id="{4B400E66-97AB-FDFD-F704-860A7C6441F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12</xdr:row>
      <xdr:rowOff>76200</xdr:rowOff>
    </xdr:to>
    <xdr:sp macro="" textlink="">
      <xdr:nvSpPr>
        <xdr:cNvPr id="49843436" name="Text Box 121">
          <a:extLst>
            <a:ext uri="{FF2B5EF4-FFF2-40B4-BE49-F238E27FC236}">
              <a16:creationId xmlns:a16="http://schemas.microsoft.com/office/drawing/2014/main" id="{6EE1A2DD-1E25-FC38-185D-2B9119777DD4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37" name="Text Box 122">
          <a:extLst>
            <a:ext uri="{FF2B5EF4-FFF2-40B4-BE49-F238E27FC236}">
              <a16:creationId xmlns:a16="http://schemas.microsoft.com/office/drawing/2014/main" id="{E1561B91-4991-31AD-ADA5-F50695FACFF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38" name="Text Box 123">
          <a:extLst>
            <a:ext uri="{FF2B5EF4-FFF2-40B4-BE49-F238E27FC236}">
              <a16:creationId xmlns:a16="http://schemas.microsoft.com/office/drawing/2014/main" id="{9787B34A-ECDC-D9AA-5B63-98BE1CDA234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39" name="Text Box 124">
          <a:extLst>
            <a:ext uri="{FF2B5EF4-FFF2-40B4-BE49-F238E27FC236}">
              <a16:creationId xmlns:a16="http://schemas.microsoft.com/office/drawing/2014/main" id="{B30610C8-0E9F-2287-E8D8-834C5628A24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0" name="Text Box 125">
          <a:extLst>
            <a:ext uri="{FF2B5EF4-FFF2-40B4-BE49-F238E27FC236}">
              <a16:creationId xmlns:a16="http://schemas.microsoft.com/office/drawing/2014/main" id="{C1FD6180-5BEF-B3DF-B7BA-070CB5437C4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1" name="Text Box 126">
          <a:extLst>
            <a:ext uri="{FF2B5EF4-FFF2-40B4-BE49-F238E27FC236}">
              <a16:creationId xmlns:a16="http://schemas.microsoft.com/office/drawing/2014/main" id="{89D6072C-6EF2-4582-EC4D-74CF8BEE5A2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2" name="Text Box 127">
          <a:extLst>
            <a:ext uri="{FF2B5EF4-FFF2-40B4-BE49-F238E27FC236}">
              <a16:creationId xmlns:a16="http://schemas.microsoft.com/office/drawing/2014/main" id="{C33D2A8B-2134-099D-FD68-9EB2DAB1A9D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3" name="Text Box 128">
          <a:extLst>
            <a:ext uri="{FF2B5EF4-FFF2-40B4-BE49-F238E27FC236}">
              <a16:creationId xmlns:a16="http://schemas.microsoft.com/office/drawing/2014/main" id="{3742DC22-61DE-5AB1-6B06-04AABBE84B1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4" name="Text Box 129">
          <a:extLst>
            <a:ext uri="{FF2B5EF4-FFF2-40B4-BE49-F238E27FC236}">
              <a16:creationId xmlns:a16="http://schemas.microsoft.com/office/drawing/2014/main" id="{A14CB2D4-A5A5-2C04-EEC0-0D6B2B90AB2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5" name="Text Box 130">
          <a:extLst>
            <a:ext uri="{FF2B5EF4-FFF2-40B4-BE49-F238E27FC236}">
              <a16:creationId xmlns:a16="http://schemas.microsoft.com/office/drawing/2014/main" id="{845AD658-579F-011E-923D-2C591B181C7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6" name="Text Box 131">
          <a:extLst>
            <a:ext uri="{FF2B5EF4-FFF2-40B4-BE49-F238E27FC236}">
              <a16:creationId xmlns:a16="http://schemas.microsoft.com/office/drawing/2014/main" id="{A497D30F-670E-D246-3349-4136535E36C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7" name="Text Box 132">
          <a:extLst>
            <a:ext uri="{FF2B5EF4-FFF2-40B4-BE49-F238E27FC236}">
              <a16:creationId xmlns:a16="http://schemas.microsoft.com/office/drawing/2014/main" id="{2A666FCE-94C4-9905-502D-72F6E298610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8" name="Text Box 133">
          <a:extLst>
            <a:ext uri="{FF2B5EF4-FFF2-40B4-BE49-F238E27FC236}">
              <a16:creationId xmlns:a16="http://schemas.microsoft.com/office/drawing/2014/main" id="{8469F313-14E1-5191-B21B-7B950D3E1D3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49" name="Text Box 134">
          <a:extLst>
            <a:ext uri="{FF2B5EF4-FFF2-40B4-BE49-F238E27FC236}">
              <a16:creationId xmlns:a16="http://schemas.microsoft.com/office/drawing/2014/main" id="{0F966FBB-2CCA-390B-7662-C03DD84E569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0" name="Text Box 135">
          <a:extLst>
            <a:ext uri="{FF2B5EF4-FFF2-40B4-BE49-F238E27FC236}">
              <a16:creationId xmlns:a16="http://schemas.microsoft.com/office/drawing/2014/main" id="{82748210-3AB1-4674-218E-48919A06AB3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1" name="Text Box 136">
          <a:extLst>
            <a:ext uri="{FF2B5EF4-FFF2-40B4-BE49-F238E27FC236}">
              <a16:creationId xmlns:a16="http://schemas.microsoft.com/office/drawing/2014/main" id="{CCDDA43B-6EE3-900B-8529-512ECEDE87B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2" name="Text Box 137">
          <a:extLst>
            <a:ext uri="{FF2B5EF4-FFF2-40B4-BE49-F238E27FC236}">
              <a16:creationId xmlns:a16="http://schemas.microsoft.com/office/drawing/2014/main" id="{1088463E-7021-0C44-1A42-7F3C59BC310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3" name="Text Box 138">
          <a:extLst>
            <a:ext uri="{FF2B5EF4-FFF2-40B4-BE49-F238E27FC236}">
              <a16:creationId xmlns:a16="http://schemas.microsoft.com/office/drawing/2014/main" id="{379ED769-9ED6-D839-9DF8-2124D9E18D4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4" name="Text Box 139">
          <a:extLst>
            <a:ext uri="{FF2B5EF4-FFF2-40B4-BE49-F238E27FC236}">
              <a16:creationId xmlns:a16="http://schemas.microsoft.com/office/drawing/2014/main" id="{07B23049-32D1-8F6F-32A0-E135C13FE96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5" name="Text Box 140">
          <a:extLst>
            <a:ext uri="{FF2B5EF4-FFF2-40B4-BE49-F238E27FC236}">
              <a16:creationId xmlns:a16="http://schemas.microsoft.com/office/drawing/2014/main" id="{219AFFD7-B535-5373-2476-ED24C815115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6" name="Text Box 141">
          <a:extLst>
            <a:ext uri="{FF2B5EF4-FFF2-40B4-BE49-F238E27FC236}">
              <a16:creationId xmlns:a16="http://schemas.microsoft.com/office/drawing/2014/main" id="{66A526E8-B594-33B7-BD5D-4324B850461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7" name="Text Box 142">
          <a:extLst>
            <a:ext uri="{FF2B5EF4-FFF2-40B4-BE49-F238E27FC236}">
              <a16:creationId xmlns:a16="http://schemas.microsoft.com/office/drawing/2014/main" id="{0D82D1CF-F64A-A194-8EC6-7B17E794E4D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8" name="Text Box 143">
          <a:extLst>
            <a:ext uri="{FF2B5EF4-FFF2-40B4-BE49-F238E27FC236}">
              <a16:creationId xmlns:a16="http://schemas.microsoft.com/office/drawing/2014/main" id="{6DDC9021-A941-3277-4EE9-877E7004BC6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12</xdr:row>
      <xdr:rowOff>76200</xdr:rowOff>
    </xdr:to>
    <xdr:sp macro="" textlink="">
      <xdr:nvSpPr>
        <xdr:cNvPr id="49843459" name="Text Box 144">
          <a:extLst>
            <a:ext uri="{FF2B5EF4-FFF2-40B4-BE49-F238E27FC236}">
              <a16:creationId xmlns:a16="http://schemas.microsoft.com/office/drawing/2014/main" id="{E1DF5D5E-FBB7-D708-6578-8186C35D844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12</xdr:row>
      <xdr:rowOff>76200</xdr:rowOff>
    </xdr:to>
    <xdr:sp macro="" textlink="">
      <xdr:nvSpPr>
        <xdr:cNvPr id="49843460" name="Text Box 145">
          <a:extLst>
            <a:ext uri="{FF2B5EF4-FFF2-40B4-BE49-F238E27FC236}">
              <a16:creationId xmlns:a16="http://schemas.microsoft.com/office/drawing/2014/main" id="{302E0E2B-C88C-2B96-831C-C5E94F6F66C0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61" name="Text Box 2">
          <a:extLst>
            <a:ext uri="{FF2B5EF4-FFF2-40B4-BE49-F238E27FC236}">
              <a16:creationId xmlns:a16="http://schemas.microsoft.com/office/drawing/2014/main" id="{09A0A353-7F7B-2727-489A-D1AF153C5D6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62" name="Text Box 3">
          <a:extLst>
            <a:ext uri="{FF2B5EF4-FFF2-40B4-BE49-F238E27FC236}">
              <a16:creationId xmlns:a16="http://schemas.microsoft.com/office/drawing/2014/main" id="{3E337823-EC46-7995-3A9C-61ED4AC078F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63" name="Text Box 4">
          <a:extLst>
            <a:ext uri="{FF2B5EF4-FFF2-40B4-BE49-F238E27FC236}">
              <a16:creationId xmlns:a16="http://schemas.microsoft.com/office/drawing/2014/main" id="{9DA8754A-E473-EA32-978A-D970B5C2FDC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64" name="Text Box 5">
          <a:extLst>
            <a:ext uri="{FF2B5EF4-FFF2-40B4-BE49-F238E27FC236}">
              <a16:creationId xmlns:a16="http://schemas.microsoft.com/office/drawing/2014/main" id="{701EDDC9-C1B4-9C38-E271-5D9FCEA3B4D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65" name="Text Box 6">
          <a:extLst>
            <a:ext uri="{FF2B5EF4-FFF2-40B4-BE49-F238E27FC236}">
              <a16:creationId xmlns:a16="http://schemas.microsoft.com/office/drawing/2014/main" id="{893C034A-0636-BABA-EFA2-0313532E870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66" name="Text Box 7">
          <a:extLst>
            <a:ext uri="{FF2B5EF4-FFF2-40B4-BE49-F238E27FC236}">
              <a16:creationId xmlns:a16="http://schemas.microsoft.com/office/drawing/2014/main" id="{8A91730B-F9CB-84DA-BBB3-FE8B2D6D7D9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67" name="Text Box 8">
          <a:extLst>
            <a:ext uri="{FF2B5EF4-FFF2-40B4-BE49-F238E27FC236}">
              <a16:creationId xmlns:a16="http://schemas.microsoft.com/office/drawing/2014/main" id="{548A849A-1ABD-95AC-8B32-A4C82614AE4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68" name="Text Box 9">
          <a:extLst>
            <a:ext uri="{FF2B5EF4-FFF2-40B4-BE49-F238E27FC236}">
              <a16:creationId xmlns:a16="http://schemas.microsoft.com/office/drawing/2014/main" id="{EF1CBD0D-D832-246A-3C08-6C873C80111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69" name="Text Box 10">
          <a:extLst>
            <a:ext uri="{FF2B5EF4-FFF2-40B4-BE49-F238E27FC236}">
              <a16:creationId xmlns:a16="http://schemas.microsoft.com/office/drawing/2014/main" id="{3AD5FEF4-C3CB-A6D8-0924-32E42D4EED9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0" name="Text Box 11">
          <a:extLst>
            <a:ext uri="{FF2B5EF4-FFF2-40B4-BE49-F238E27FC236}">
              <a16:creationId xmlns:a16="http://schemas.microsoft.com/office/drawing/2014/main" id="{45F9CDFA-1674-8A8E-701D-0250A9E375E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1" name="Text Box 12">
          <a:extLst>
            <a:ext uri="{FF2B5EF4-FFF2-40B4-BE49-F238E27FC236}">
              <a16:creationId xmlns:a16="http://schemas.microsoft.com/office/drawing/2014/main" id="{A0863BF0-FBCD-4AB9-C051-D45301DE464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2" name="Text Box 13">
          <a:extLst>
            <a:ext uri="{FF2B5EF4-FFF2-40B4-BE49-F238E27FC236}">
              <a16:creationId xmlns:a16="http://schemas.microsoft.com/office/drawing/2014/main" id="{013D1511-5008-4183-09E3-3CBC7807218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3" name="Text Box 14">
          <a:extLst>
            <a:ext uri="{FF2B5EF4-FFF2-40B4-BE49-F238E27FC236}">
              <a16:creationId xmlns:a16="http://schemas.microsoft.com/office/drawing/2014/main" id="{C1658C93-86A7-DB4C-415E-E99AA159A16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4" name="Text Box 15">
          <a:extLst>
            <a:ext uri="{FF2B5EF4-FFF2-40B4-BE49-F238E27FC236}">
              <a16:creationId xmlns:a16="http://schemas.microsoft.com/office/drawing/2014/main" id="{93EEB295-8EF6-C535-C0F4-F525B81F609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5" name="Text Box 16">
          <a:extLst>
            <a:ext uri="{FF2B5EF4-FFF2-40B4-BE49-F238E27FC236}">
              <a16:creationId xmlns:a16="http://schemas.microsoft.com/office/drawing/2014/main" id="{1412F5F7-77A6-8BA1-73A1-92E03EADC14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6" name="Text Box 17">
          <a:extLst>
            <a:ext uri="{FF2B5EF4-FFF2-40B4-BE49-F238E27FC236}">
              <a16:creationId xmlns:a16="http://schemas.microsoft.com/office/drawing/2014/main" id="{A7A8D120-DCC7-9CEC-2583-B20A49A5729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7" name="Text Box 18">
          <a:extLst>
            <a:ext uri="{FF2B5EF4-FFF2-40B4-BE49-F238E27FC236}">
              <a16:creationId xmlns:a16="http://schemas.microsoft.com/office/drawing/2014/main" id="{0DBC0655-5543-DE33-65C4-71DDE13E644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8" name="Text Box 19">
          <a:extLst>
            <a:ext uri="{FF2B5EF4-FFF2-40B4-BE49-F238E27FC236}">
              <a16:creationId xmlns:a16="http://schemas.microsoft.com/office/drawing/2014/main" id="{4D862315-959F-5588-D6D4-76B0D1C1F6B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79" name="Text Box 20">
          <a:extLst>
            <a:ext uri="{FF2B5EF4-FFF2-40B4-BE49-F238E27FC236}">
              <a16:creationId xmlns:a16="http://schemas.microsoft.com/office/drawing/2014/main" id="{80E6D4EF-5FB9-CDB3-1EDB-BF5EFBE0A04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80" name="Text Box 21">
          <a:extLst>
            <a:ext uri="{FF2B5EF4-FFF2-40B4-BE49-F238E27FC236}">
              <a16:creationId xmlns:a16="http://schemas.microsoft.com/office/drawing/2014/main" id="{7F862711-6960-D8AC-EAC5-7EAB8CAA712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81" name="Text Box 22">
          <a:extLst>
            <a:ext uri="{FF2B5EF4-FFF2-40B4-BE49-F238E27FC236}">
              <a16:creationId xmlns:a16="http://schemas.microsoft.com/office/drawing/2014/main" id="{8D89D058-67C8-3FC9-874F-03B14006962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82" name="Text Box 23">
          <a:extLst>
            <a:ext uri="{FF2B5EF4-FFF2-40B4-BE49-F238E27FC236}">
              <a16:creationId xmlns:a16="http://schemas.microsoft.com/office/drawing/2014/main" id="{DD3F4954-C7B2-0ED3-C64F-B1F88268CCC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83" name="Text Box 24">
          <a:extLst>
            <a:ext uri="{FF2B5EF4-FFF2-40B4-BE49-F238E27FC236}">
              <a16:creationId xmlns:a16="http://schemas.microsoft.com/office/drawing/2014/main" id="{94BB6D45-683F-F2C6-7147-09DCEA48560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200025</xdr:rowOff>
    </xdr:to>
    <xdr:sp macro="" textlink="">
      <xdr:nvSpPr>
        <xdr:cNvPr id="49843484" name="Text Box 25">
          <a:extLst>
            <a:ext uri="{FF2B5EF4-FFF2-40B4-BE49-F238E27FC236}">
              <a16:creationId xmlns:a16="http://schemas.microsoft.com/office/drawing/2014/main" id="{768FF880-56BB-F56B-696F-9149E2467F7F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85" name="Text Box 26">
          <a:extLst>
            <a:ext uri="{FF2B5EF4-FFF2-40B4-BE49-F238E27FC236}">
              <a16:creationId xmlns:a16="http://schemas.microsoft.com/office/drawing/2014/main" id="{CF1833A3-E8C3-6262-2237-A3E95F2E23C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86" name="Text Box 27">
          <a:extLst>
            <a:ext uri="{FF2B5EF4-FFF2-40B4-BE49-F238E27FC236}">
              <a16:creationId xmlns:a16="http://schemas.microsoft.com/office/drawing/2014/main" id="{66E698CB-628D-A6F8-7255-434953A4321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87" name="Text Box 28">
          <a:extLst>
            <a:ext uri="{FF2B5EF4-FFF2-40B4-BE49-F238E27FC236}">
              <a16:creationId xmlns:a16="http://schemas.microsoft.com/office/drawing/2014/main" id="{5265525D-FFEF-8AE1-5710-41DFD5892D3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88" name="Text Box 29">
          <a:extLst>
            <a:ext uri="{FF2B5EF4-FFF2-40B4-BE49-F238E27FC236}">
              <a16:creationId xmlns:a16="http://schemas.microsoft.com/office/drawing/2014/main" id="{2CBAFAEE-78F1-B0BB-98B9-D1A3F464F24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89" name="Text Box 30">
          <a:extLst>
            <a:ext uri="{FF2B5EF4-FFF2-40B4-BE49-F238E27FC236}">
              <a16:creationId xmlns:a16="http://schemas.microsoft.com/office/drawing/2014/main" id="{5DEDEB0C-8CDD-73ED-E22F-7E57ADF64BB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0" name="Text Box 31">
          <a:extLst>
            <a:ext uri="{FF2B5EF4-FFF2-40B4-BE49-F238E27FC236}">
              <a16:creationId xmlns:a16="http://schemas.microsoft.com/office/drawing/2014/main" id="{6184AD0B-14FF-23FF-A48A-B077EDD034D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1" name="Text Box 32">
          <a:extLst>
            <a:ext uri="{FF2B5EF4-FFF2-40B4-BE49-F238E27FC236}">
              <a16:creationId xmlns:a16="http://schemas.microsoft.com/office/drawing/2014/main" id="{C2AEA65E-8B3C-B160-765D-4520E623BA9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2" name="Text Box 33">
          <a:extLst>
            <a:ext uri="{FF2B5EF4-FFF2-40B4-BE49-F238E27FC236}">
              <a16:creationId xmlns:a16="http://schemas.microsoft.com/office/drawing/2014/main" id="{BC512125-6D61-E684-0C4A-87BA6071736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3" name="Text Box 34">
          <a:extLst>
            <a:ext uri="{FF2B5EF4-FFF2-40B4-BE49-F238E27FC236}">
              <a16:creationId xmlns:a16="http://schemas.microsoft.com/office/drawing/2014/main" id="{2D6C5A49-BB3C-82DA-FC76-A9BB975A321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4" name="Text Box 35">
          <a:extLst>
            <a:ext uri="{FF2B5EF4-FFF2-40B4-BE49-F238E27FC236}">
              <a16:creationId xmlns:a16="http://schemas.microsoft.com/office/drawing/2014/main" id="{7FAAD5CE-E19F-A2FB-6B53-63A8D721E6B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5" name="Text Box 36">
          <a:extLst>
            <a:ext uri="{FF2B5EF4-FFF2-40B4-BE49-F238E27FC236}">
              <a16:creationId xmlns:a16="http://schemas.microsoft.com/office/drawing/2014/main" id="{72E59817-2B53-91CE-CB2F-BE758BA6762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6" name="Text Box 37">
          <a:extLst>
            <a:ext uri="{FF2B5EF4-FFF2-40B4-BE49-F238E27FC236}">
              <a16:creationId xmlns:a16="http://schemas.microsoft.com/office/drawing/2014/main" id="{3B4012A2-14FB-7452-7195-678014E3A18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7" name="Text Box 38">
          <a:extLst>
            <a:ext uri="{FF2B5EF4-FFF2-40B4-BE49-F238E27FC236}">
              <a16:creationId xmlns:a16="http://schemas.microsoft.com/office/drawing/2014/main" id="{47325197-A1E2-3D79-AF1B-BEEFC742543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8" name="Text Box 39">
          <a:extLst>
            <a:ext uri="{FF2B5EF4-FFF2-40B4-BE49-F238E27FC236}">
              <a16:creationId xmlns:a16="http://schemas.microsoft.com/office/drawing/2014/main" id="{AD3F9F45-7A55-297F-69B5-8E845B756CB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499" name="Text Box 40">
          <a:extLst>
            <a:ext uri="{FF2B5EF4-FFF2-40B4-BE49-F238E27FC236}">
              <a16:creationId xmlns:a16="http://schemas.microsoft.com/office/drawing/2014/main" id="{529D8C90-3C93-B8B1-342E-F78C937966C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00" name="Text Box 41">
          <a:extLst>
            <a:ext uri="{FF2B5EF4-FFF2-40B4-BE49-F238E27FC236}">
              <a16:creationId xmlns:a16="http://schemas.microsoft.com/office/drawing/2014/main" id="{A6AB2DDD-4F86-A053-43A9-A3520E36DC5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01" name="Text Box 42">
          <a:extLst>
            <a:ext uri="{FF2B5EF4-FFF2-40B4-BE49-F238E27FC236}">
              <a16:creationId xmlns:a16="http://schemas.microsoft.com/office/drawing/2014/main" id="{8E23F191-0D72-302E-76F2-21E10559346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02" name="Text Box 43">
          <a:extLst>
            <a:ext uri="{FF2B5EF4-FFF2-40B4-BE49-F238E27FC236}">
              <a16:creationId xmlns:a16="http://schemas.microsoft.com/office/drawing/2014/main" id="{3335A3C2-6E9A-E8B1-7D58-652C8C2EB6B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03" name="Text Box 44">
          <a:extLst>
            <a:ext uri="{FF2B5EF4-FFF2-40B4-BE49-F238E27FC236}">
              <a16:creationId xmlns:a16="http://schemas.microsoft.com/office/drawing/2014/main" id="{4994AA12-59A7-E685-408E-DD413AFFFC1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04" name="Text Box 45">
          <a:extLst>
            <a:ext uri="{FF2B5EF4-FFF2-40B4-BE49-F238E27FC236}">
              <a16:creationId xmlns:a16="http://schemas.microsoft.com/office/drawing/2014/main" id="{3533BC50-9E13-5C1A-828D-5308D3F511E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05" name="Text Box 46">
          <a:extLst>
            <a:ext uri="{FF2B5EF4-FFF2-40B4-BE49-F238E27FC236}">
              <a16:creationId xmlns:a16="http://schemas.microsoft.com/office/drawing/2014/main" id="{E97E9135-1CC7-2162-C9A9-D6CF1C78A28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06" name="Text Box 47">
          <a:extLst>
            <a:ext uri="{FF2B5EF4-FFF2-40B4-BE49-F238E27FC236}">
              <a16:creationId xmlns:a16="http://schemas.microsoft.com/office/drawing/2014/main" id="{EAC7F6B5-061F-632B-1C42-7C3DB8B02ED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07" name="Text Box 48">
          <a:extLst>
            <a:ext uri="{FF2B5EF4-FFF2-40B4-BE49-F238E27FC236}">
              <a16:creationId xmlns:a16="http://schemas.microsoft.com/office/drawing/2014/main" id="{D331FCA1-0E0D-B4AA-DE6A-E8163A58527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200025</xdr:rowOff>
    </xdr:to>
    <xdr:sp macro="" textlink="">
      <xdr:nvSpPr>
        <xdr:cNvPr id="49843508" name="Text Box 49">
          <a:extLst>
            <a:ext uri="{FF2B5EF4-FFF2-40B4-BE49-F238E27FC236}">
              <a16:creationId xmlns:a16="http://schemas.microsoft.com/office/drawing/2014/main" id="{D1915D95-DD70-01E3-ED69-B617E099CF7E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09" name="Text Box 50">
          <a:extLst>
            <a:ext uri="{FF2B5EF4-FFF2-40B4-BE49-F238E27FC236}">
              <a16:creationId xmlns:a16="http://schemas.microsoft.com/office/drawing/2014/main" id="{40244586-8812-F4DB-AE7E-D50912E731A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0" name="Text Box 51">
          <a:extLst>
            <a:ext uri="{FF2B5EF4-FFF2-40B4-BE49-F238E27FC236}">
              <a16:creationId xmlns:a16="http://schemas.microsoft.com/office/drawing/2014/main" id="{040BA2B2-A3B7-EF5E-49EE-52CB4EDA5B4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1" name="Text Box 52">
          <a:extLst>
            <a:ext uri="{FF2B5EF4-FFF2-40B4-BE49-F238E27FC236}">
              <a16:creationId xmlns:a16="http://schemas.microsoft.com/office/drawing/2014/main" id="{A4DF6BDC-2CF3-6A51-A1FF-6BFEC646CB3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2" name="Text Box 53">
          <a:extLst>
            <a:ext uri="{FF2B5EF4-FFF2-40B4-BE49-F238E27FC236}">
              <a16:creationId xmlns:a16="http://schemas.microsoft.com/office/drawing/2014/main" id="{826A3817-0C35-92CD-5D77-51AF1D35362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3" name="Text Box 54">
          <a:extLst>
            <a:ext uri="{FF2B5EF4-FFF2-40B4-BE49-F238E27FC236}">
              <a16:creationId xmlns:a16="http://schemas.microsoft.com/office/drawing/2014/main" id="{A29AA13B-2A07-F885-4B2B-4A5B8DE27C6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4" name="Text Box 55">
          <a:extLst>
            <a:ext uri="{FF2B5EF4-FFF2-40B4-BE49-F238E27FC236}">
              <a16:creationId xmlns:a16="http://schemas.microsoft.com/office/drawing/2014/main" id="{A9BB946A-4A9B-7326-ADB5-F6D43714CE8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5" name="Text Box 56">
          <a:extLst>
            <a:ext uri="{FF2B5EF4-FFF2-40B4-BE49-F238E27FC236}">
              <a16:creationId xmlns:a16="http://schemas.microsoft.com/office/drawing/2014/main" id="{F598C88C-F216-534E-A867-5D25269A6EF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6" name="Text Box 57">
          <a:extLst>
            <a:ext uri="{FF2B5EF4-FFF2-40B4-BE49-F238E27FC236}">
              <a16:creationId xmlns:a16="http://schemas.microsoft.com/office/drawing/2014/main" id="{774B8B17-15EA-DECE-808C-E5ADE57F7B0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7" name="Text Box 58">
          <a:extLst>
            <a:ext uri="{FF2B5EF4-FFF2-40B4-BE49-F238E27FC236}">
              <a16:creationId xmlns:a16="http://schemas.microsoft.com/office/drawing/2014/main" id="{E1DCE619-143C-FC22-8AB5-84E53A42C9E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8" name="Text Box 59">
          <a:extLst>
            <a:ext uri="{FF2B5EF4-FFF2-40B4-BE49-F238E27FC236}">
              <a16:creationId xmlns:a16="http://schemas.microsoft.com/office/drawing/2014/main" id="{66B37B2D-1F8C-6593-0147-4C1800FC70F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19" name="Text Box 60">
          <a:extLst>
            <a:ext uri="{FF2B5EF4-FFF2-40B4-BE49-F238E27FC236}">
              <a16:creationId xmlns:a16="http://schemas.microsoft.com/office/drawing/2014/main" id="{57D39DE7-DAAC-9C4C-4DCF-C71AF732D35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0" name="Text Box 61">
          <a:extLst>
            <a:ext uri="{FF2B5EF4-FFF2-40B4-BE49-F238E27FC236}">
              <a16:creationId xmlns:a16="http://schemas.microsoft.com/office/drawing/2014/main" id="{58E378FC-DDCB-225B-E1E1-48E8C9183CB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1" name="Text Box 62">
          <a:extLst>
            <a:ext uri="{FF2B5EF4-FFF2-40B4-BE49-F238E27FC236}">
              <a16:creationId xmlns:a16="http://schemas.microsoft.com/office/drawing/2014/main" id="{91842332-6E3A-E674-EB8D-E69B1F68381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2" name="Text Box 63">
          <a:extLst>
            <a:ext uri="{FF2B5EF4-FFF2-40B4-BE49-F238E27FC236}">
              <a16:creationId xmlns:a16="http://schemas.microsoft.com/office/drawing/2014/main" id="{4257AA2A-16DE-AF02-6F92-2944617B283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3" name="Text Box 64">
          <a:extLst>
            <a:ext uri="{FF2B5EF4-FFF2-40B4-BE49-F238E27FC236}">
              <a16:creationId xmlns:a16="http://schemas.microsoft.com/office/drawing/2014/main" id="{CA5C340C-B985-3619-8BA1-277A7471039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4" name="Text Box 65">
          <a:extLst>
            <a:ext uri="{FF2B5EF4-FFF2-40B4-BE49-F238E27FC236}">
              <a16:creationId xmlns:a16="http://schemas.microsoft.com/office/drawing/2014/main" id="{9FB6A396-FC1D-3170-B6B6-563B2E5DF7E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5" name="Text Box 66">
          <a:extLst>
            <a:ext uri="{FF2B5EF4-FFF2-40B4-BE49-F238E27FC236}">
              <a16:creationId xmlns:a16="http://schemas.microsoft.com/office/drawing/2014/main" id="{31344054-2200-C3FD-585B-9AE7FA50C38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6" name="Text Box 67">
          <a:extLst>
            <a:ext uri="{FF2B5EF4-FFF2-40B4-BE49-F238E27FC236}">
              <a16:creationId xmlns:a16="http://schemas.microsoft.com/office/drawing/2014/main" id="{696B6DA4-9173-5BD7-C8E8-838846E6D49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7" name="Text Box 68">
          <a:extLst>
            <a:ext uri="{FF2B5EF4-FFF2-40B4-BE49-F238E27FC236}">
              <a16:creationId xmlns:a16="http://schemas.microsoft.com/office/drawing/2014/main" id="{90466ADE-C946-985E-8A10-7CCB78DAABB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8" name="Text Box 69">
          <a:extLst>
            <a:ext uri="{FF2B5EF4-FFF2-40B4-BE49-F238E27FC236}">
              <a16:creationId xmlns:a16="http://schemas.microsoft.com/office/drawing/2014/main" id="{6E177BF4-0E9C-B34A-D233-45DD90B12BB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29" name="Text Box 70">
          <a:extLst>
            <a:ext uri="{FF2B5EF4-FFF2-40B4-BE49-F238E27FC236}">
              <a16:creationId xmlns:a16="http://schemas.microsoft.com/office/drawing/2014/main" id="{CA9C97C5-2966-7FCD-F12A-9D47655C6AE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30" name="Text Box 71">
          <a:extLst>
            <a:ext uri="{FF2B5EF4-FFF2-40B4-BE49-F238E27FC236}">
              <a16:creationId xmlns:a16="http://schemas.microsoft.com/office/drawing/2014/main" id="{95EDE814-593A-CC2A-2F55-59C63014BB7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31" name="Text Box 72">
          <a:extLst>
            <a:ext uri="{FF2B5EF4-FFF2-40B4-BE49-F238E27FC236}">
              <a16:creationId xmlns:a16="http://schemas.microsoft.com/office/drawing/2014/main" id="{5BE1078E-F7FF-05A9-A2E3-283E0488AB3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200025</xdr:rowOff>
    </xdr:to>
    <xdr:sp macro="" textlink="">
      <xdr:nvSpPr>
        <xdr:cNvPr id="49843532" name="Text Box 73">
          <a:extLst>
            <a:ext uri="{FF2B5EF4-FFF2-40B4-BE49-F238E27FC236}">
              <a16:creationId xmlns:a16="http://schemas.microsoft.com/office/drawing/2014/main" id="{37BA8FF1-37A2-16DA-6C61-828A1423D406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33" name="Text Box 74">
          <a:extLst>
            <a:ext uri="{FF2B5EF4-FFF2-40B4-BE49-F238E27FC236}">
              <a16:creationId xmlns:a16="http://schemas.microsoft.com/office/drawing/2014/main" id="{F2A73AFB-8764-08CC-1F29-D663D075BAF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34" name="Text Box 75">
          <a:extLst>
            <a:ext uri="{FF2B5EF4-FFF2-40B4-BE49-F238E27FC236}">
              <a16:creationId xmlns:a16="http://schemas.microsoft.com/office/drawing/2014/main" id="{985A4F97-14CE-C90D-FF11-662FE261B43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35" name="Text Box 76">
          <a:extLst>
            <a:ext uri="{FF2B5EF4-FFF2-40B4-BE49-F238E27FC236}">
              <a16:creationId xmlns:a16="http://schemas.microsoft.com/office/drawing/2014/main" id="{34732E86-117C-22A4-0185-CDCD3A013F0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36" name="Text Box 77">
          <a:extLst>
            <a:ext uri="{FF2B5EF4-FFF2-40B4-BE49-F238E27FC236}">
              <a16:creationId xmlns:a16="http://schemas.microsoft.com/office/drawing/2014/main" id="{1B59EBD4-7EF9-DC51-DD16-F78AD3DB3A3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37" name="Text Box 78">
          <a:extLst>
            <a:ext uri="{FF2B5EF4-FFF2-40B4-BE49-F238E27FC236}">
              <a16:creationId xmlns:a16="http://schemas.microsoft.com/office/drawing/2014/main" id="{1507AD39-29BB-5BBC-EC1C-BD6C1DD159F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38" name="Text Box 79">
          <a:extLst>
            <a:ext uri="{FF2B5EF4-FFF2-40B4-BE49-F238E27FC236}">
              <a16:creationId xmlns:a16="http://schemas.microsoft.com/office/drawing/2014/main" id="{C5756C4F-CBBB-5173-997D-7FC0F62BD86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39" name="Text Box 80">
          <a:extLst>
            <a:ext uri="{FF2B5EF4-FFF2-40B4-BE49-F238E27FC236}">
              <a16:creationId xmlns:a16="http://schemas.microsoft.com/office/drawing/2014/main" id="{26A76B44-32AB-C846-025E-EB1C90A6383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0" name="Text Box 81">
          <a:extLst>
            <a:ext uri="{FF2B5EF4-FFF2-40B4-BE49-F238E27FC236}">
              <a16:creationId xmlns:a16="http://schemas.microsoft.com/office/drawing/2014/main" id="{7AF58980-0A36-E200-0CE9-2B9F1B858DF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1" name="Text Box 82">
          <a:extLst>
            <a:ext uri="{FF2B5EF4-FFF2-40B4-BE49-F238E27FC236}">
              <a16:creationId xmlns:a16="http://schemas.microsoft.com/office/drawing/2014/main" id="{0857E2DB-2D10-78AA-ECF5-E752F59AC8E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2" name="Text Box 83">
          <a:extLst>
            <a:ext uri="{FF2B5EF4-FFF2-40B4-BE49-F238E27FC236}">
              <a16:creationId xmlns:a16="http://schemas.microsoft.com/office/drawing/2014/main" id="{BC4102E1-59BB-25CA-0F9C-7F6E287F15B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3" name="Text Box 84">
          <a:extLst>
            <a:ext uri="{FF2B5EF4-FFF2-40B4-BE49-F238E27FC236}">
              <a16:creationId xmlns:a16="http://schemas.microsoft.com/office/drawing/2014/main" id="{33A12944-D84F-16BB-B20F-E2519BBD234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4" name="Text Box 85">
          <a:extLst>
            <a:ext uri="{FF2B5EF4-FFF2-40B4-BE49-F238E27FC236}">
              <a16:creationId xmlns:a16="http://schemas.microsoft.com/office/drawing/2014/main" id="{B12E02DA-1995-FFFC-CE44-3657897C08F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5" name="Text Box 86">
          <a:extLst>
            <a:ext uri="{FF2B5EF4-FFF2-40B4-BE49-F238E27FC236}">
              <a16:creationId xmlns:a16="http://schemas.microsoft.com/office/drawing/2014/main" id="{5F80DA22-CB24-C07D-9828-8926B773891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6" name="Text Box 87">
          <a:extLst>
            <a:ext uri="{FF2B5EF4-FFF2-40B4-BE49-F238E27FC236}">
              <a16:creationId xmlns:a16="http://schemas.microsoft.com/office/drawing/2014/main" id="{2E26F4D2-1C06-2265-E1D3-73D2C216978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7" name="Text Box 88">
          <a:extLst>
            <a:ext uri="{FF2B5EF4-FFF2-40B4-BE49-F238E27FC236}">
              <a16:creationId xmlns:a16="http://schemas.microsoft.com/office/drawing/2014/main" id="{18ABEECE-068B-57C2-21AF-FF1E0182420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8" name="Text Box 89">
          <a:extLst>
            <a:ext uri="{FF2B5EF4-FFF2-40B4-BE49-F238E27FC236}">
              <a16:creationId xmlns:a16="http://schemas.microsoft.com/office/drawing/2014/main" id="{B4AC5297-1ECC-1913-CDE5-5D777F866D9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49" name="Text Box 90">
          <a:extLst>
            <a:ext uri="{FF2B5EF4-FFF2-40B4-BE49-F238E27FC236}">
              <a16:creationId xmlns:a16="http://schemas.microsoft.com/office/drawing/2014/main" id="{5AB6FEF6-623D-7175-FC74-BCDE6833A92A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50" name="Text Box 91">
          <a:extLst>
            <a:ext uri="{FF2B5EF4-FFF2-40B4-BE49-F238E27FC236}">
              <a16:creationId xmlns:a16="http://schemas.microsoft.com/office/drawing/2014/main" id="{954CB142-B420-D6E8-5313-7EFBEFA9B82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51" name="Text Box 92">
          <a:extLst>
            <a:ext uri="{FF2B5EF4-FFF2-40B4-BE49-F238E27FC236}">
              <a16:creationId xmlns:a16="http://schemas.microsoft.com/office/drawing/2014/main" id="{1170CFDA-A8CC-E644-BF57-6D85F737A02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52" name="Text Box 93">
          <a:extLst>
            <a:ext uri="{FF2B5EF4-FFF2-40B4-BE49-F238E27FC236}">
              <a16:creationId xmlns:a16="http://schemas.microsoft.com/office/drawing/2014/main" id="{DDFD220B-B4E9-8BDD-8349-DEE539AC55F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53" name="Text Box 94">
          <a:extLst>
            <a:ext uri="{FF2B5EF4-FFF2-40B4-BE49-F238E27FC236}">
              <a16:creationId xmlns:a16="http://schemas.microsoft.com/office/drawing/2014/main" id="{BFF7064B-75BC-692F-54B1-22B263FDEF4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54" name="Text Box 95">
          <a:extLst>
            <a:ext uri="{FF2B5EF4-FFF2-40B4-BE49-F238E27FC236}">
              <a16:creationId xmlns:a16="http://schemas.microsoft.com/office/drawing/2014/main" id="{48B9A315-383E-CE39-8AF2-72601698AF73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55" name="Text Box 96">
          <a:extLst>
            <a:ext uri="{FF2B5EF4-FFF2-40B4-BE49-F238E27FC236}">
              <a16:creationId xmlns:a16="http://schemas.microsoft.com/office/drawing/2014/main" id="{8BBA204C-9D13-DF4B-CAC9-EDEFD047EC1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200025</xdr:rowOff>
    </xdr:to>
    <xdr:sp macro="" textlink="">
      <xdr:nvSpPr>
        <xdr:cNvPr id="49843556" name="Text Box 97">
          <a:extLst>
            <a:ext uri="{FF2B5EF4-FFF2-40B4-BE49-F238E27FC236}">
              <a16:creationId xmlns:a16="http://schemas.microsoft.com/office/drawing/2014/main" id="{99774756-EE05-D9DA-078F-DDA564B3FA4E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57" name="Text Box 98">
          <a:extLst>
            <a:ext uri="{FF2B5EF4-FFF2-40B4-BE49-F238E27FC236}">
              <a16:creationId xmlns:a16="http://schemas.microsoft.com/office/drawing/2014/main" id="{A778027B-6A36-C206-B1A1-747B67B2678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58" name="Text Box 99">
          <a:extLst>
            <a:ext uri="{FF2B5EF4-FFF2-40B4-BE49-F238E27FC236}">
              <a16:creationId xmlns:a16="http://schemas.microsoft.com/office/drawing/2014/main" id="{A6DA6EE5-A21F-7423-6F43-3A4A69BC007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59" name="Text Box 100">
          <a:extLst>
            <a:ext uri="{FF2B5EF4-FFF2-40B4-BE49-F238E27FC236}">
              <a16:creationId xmlns:a16="http://schemas.microsoft.com/office/drawing/2014/main" id="{6839DB35-8C1D-97D8-835E-F6CA171A7A8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0" name="Text Box 101">
          <a:extLst>
            <a:ext uri="{FF2B5EF4-FFF2-40B4-BE49-F238E27FC236}">
              <a16:creationId xmlns:a16="http://schemas.microsoft.com/office/drawing/2014/main" id="{882D2711-926F-D092-4B40-5F1ECD963F0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1" name="Text Box 102">
          <a:extLst>
            <a:ext uri="{FF2B5EF4-FFF2-40B4-BE49-F238E27FC236}">
              <a16:creationId xmlns:a16="http://schemas.microsoft.com/office/drawing/2014/main" id="{8EA1AE84-C8B8-1167-1ABF-EE301FFA9A1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2" name="Text Box 103">
          <a:extLst>
            <a:ext uri="{FF2B5EF4-FFF2-40B4-BE49-F238E27FC236}">
              <a16:creationId xmlns:a16="http://schemas.microsoft.com/office/drawing/2014/main" id="{612AE757-5F16-FE19-04CC-B63F709BC3F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3" name="Text Box 104">
          <a:extLst>
            <a:ext uri="{FF2B5EF4-FFF2-40B4-BE49-F238E27FC236}">
              <a16:creationId xmlns:a16="http://schemas.microsoft.com/office/drawing/2014/main" id="{095049C2-8411-E4C9-2A9C-D8EFF79EC76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4" name="Text Box 105">
          <a:extLst>
            <a:ext uri="{FF2B5EF4-FFF2-40B4-BE49-F238E27FC236}">
              <a16:creationId xmlns:a16="http://schemas.microsoft.com/office/drawing/2014/main" id="{343FF465-302A-386F-645B-3DE3B8D4784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5" name="Text Box 106">
          <a:extLst>
            <a:ext uri="{FF2B5EF4-FFF2-40B4-BE49-F238E27FC236}">
              <a16:creationId xmlns:a16="http://schemas.microsoft.com/office/drawing/2014/main" id="{BA4C0CF5-4F4F-415C-D298-3FF2CD2CA09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6" name="Text Box 107">
          <a:extLst>
            <a:ext uri="{FF2B5EF4-FFF2-40B4-BE49-F238E27FC236}">
              <a16:creationId xmlns:a16="http://schemas.microsoft.com/office/drawing/2014/main" id="{EE4ED326-C19A-5497-7077-A00697DA5DB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7" name="Text Box 108">
          <a:extLst>
            <a:ext uri="{FF2B5EF4-FFF2-40B4-BE49-F238E27FC236}">
              <a16:creationId xmlns:a16="http://schemas.microsoft.com/office/drawing/2014/main" id="{B55AB9DF-4496-C957-6552-00ECA692FA7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8" name="Text Box 109">
          <a:extLst>
            <a:ext uri="{FF2B5EF4-FFF2-40B4-BE49-F238E27FC236}">
              <a16:creationId xmlns:a16="http://schemas.microsoft.com/office/drawing/2014/main" id="{0F29756E-1EE8-7993-A933-0A2E7EA9B29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69" name="Text Box 110">
          <a:extLst>
            <a:ext uri="{FF2B5EF4-FFF2-40B4-BE49-F238E27FC236}">
              <a16:creationId xmlns:a16="http://schemas.microsoft.com/office/drawing/2014/main" id="{622DCA8D-C97B-699C-FB20-267E606F68C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0" name="Text Box 111">
          <a:extLst>
            <a:ext uri="{FF2B5EF4-FFF2-40B4-BE49-F238E27FC236}">
              <a16:creationId xmlns:a16="http://schemas.microsoft.com/office/drawing/2014/main" id="{F80903B7-8637-FEDA-AD6E-7255625ABFE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1" name="Text Box 112">
          <a:extLst>
            <a:ext uri="{FF2B5EF4-FFF2-40B4-BE49-F238E27FC236}">
              <a16:creationId xmlns:a16="http://schemas.microsoft.com/office/drawing/2014/main" id="{C2CC5CDA-83B5-05B5-A1CD-54385F33439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2" name="Text Box 113">
          <a:extLst>
            <a:ext uri="{FF2B5EF4-FFF2-40B4-BE49-F238E27FC236}">
              <a16:creationId xmlns:a16="http://schemas.microsoft.com/office/drawing/2014/main" id="{5E4FD7B2-3058-3291-F4A0-B1B16776365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3" name="Text Box 114">
          <a:extLst>
            <a:ext uri="{FF2B5EF4-FFF2-40B4-BE49-F238E27FC236}">
              <a16:creationId xmlns:a16="http://schemas.microsoft.com/office/drawing/2014/main" id="{B0FD279D-8113-1515-9694-D6E30C524DA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4" name="Text Box 115">
          <a:extLst>
            <a:ext uri="{FF2B5EF4-FFF2-40B4-BE49-F238E27FC236}">
              <a16:creationId xmlns:a16="http://schemas.microsoft.com/office/drawing/2014/main" id="{DC7FCDF3-251C-C0E3-FC9B-B9268F81500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5" name="Text Box 116">
          <a:extLst>
            <a:ext uri="{FF2B5EF4-FFF2-40B4-BE49-F238E27FC236}">
              <a16:creationId xmlns:a16="http://schemas.microsoft.com/office/drawing/2014/main" id="{4A0CE2A7-19A1-45AC-0E6F-500E7E3748DD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6" name="Text Box 117">
          <a:extLst>
            <a:ext uri="{FF2B5EF4-FFF2-40B4-BE49-F238E27FC236}">
              <a16:creationId xmlns:a16="http://schemas.microsoft.com/office/drawing/2014/main" id="{BCB5662B-A683-780C-8DFE-E3CD7CE51B2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7" name="Text Box 118">
          <a:extLst>
            <a:ext uri="{FF2B5EF4-FFF2-40B4-BE49-F238E27FC236}">
              <a16:creationId xmlns:a16="http://schemas.microsoft.com/office/drawing/2014/main" id="{88F4A3EB-5D49-AFB9-4034-D74188B2DF78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8" name="Text Box 119">
          <a:extLst>
            <a:ext uri="{FF2B5EF4-FFF2-40B4-BE49-F238E27FC236}">
              <a16:creationId xmlns:a16="http://schemas.microsoft.com/office/drawing/2014/main" id="{96922F62-E2A7-A174-432D-374269BF9F7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79" name="Text Box 120">
          <a:extLst>
            <a:ext uri="{FF2B5EF4-FFF2-40B4-BE49-F238E27FC236}">
              <a16:creationId xmlns:a16="http://schemas.microsoft.com/office/drawing/2014/main" id="{34E13240-148C-FA46-9A59-9AFFADEFE8E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200025</xdr:rowOff>
    </xdr:to>
    <xdr:sp macro="" textlink="">
      <xdr:nvSpPr>
        <xdr:cNvPr id="49843580" name="Text Box 121">
          <a:extLst>
            <a:ext uri="{FF2B5EF4-FFF2-40B4-BE49-F238E27FC236}">
              <a16:creationId xmlns:a16="http://schemas.microsoft.com/office/drawing/2014/main" id="{A84450B1-5ABE-99B1-A007-2351F79C48DD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81" name="Text Box 122">
          <a:extLst>
            <a:ext uri="{FF2B5EF4-FFF2-40B4-BE49-F238E27FC236}">
              <a16:creationId xmlns:a16="http://schemas.microsoft.com/office/drawing/2014/main" id="{9D7483DA-1E4B-0602-F428-92538C2A677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82" name="Text Box 123">
          <a:extLst>
            <a:ext uri="{FF2B5EF4-FFF2-40B4-BE49-F238E27FC236}">
              <a16:creationId xmlns:a16="http://schemas.microsoft.com/office/drawing/2014/main" id="{3CD2DDB0-9D2C-AA64-A5EC-6D9E3E3FB2C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83" name="Text Box 124">
          <a:extLst>
            <a:ext uri="{FF2B5EF4-FFF2-40B4-BE49-F238E27FC236}">
              <a16:creationId xmlns:a16="http://schemas.microsoft.com/office/drawing/2014/main" id="{3B53FB3A-ACB3-FCA7-E0C5-A0CBEFA00AB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84" name="Text Box 125">
          <a:extLst>
            <a:ext uri="{FF2B5EF4-FFF2-40B4-BE49-F238E27FC236}">
              <a16:creationId xmlns:a16="http://schemas.microsoft.com/office/drawing/2014/main" id="{4AFAEB60-B35C-7CE6-F5E3-E8AE02B8F42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85" name="Text Box 126">
          <a:extLst>
            <a:ext uri="{FF2B5EF4-FFF2-40B4-BE49-F238E27FC236}">
              <a16:creationId xmlns:a16="http://schemas.microsoft.com/office/drawing/2014/main" id="{F276501C-FEFD-AF0A-ED75-D15EC01D41D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86" name="Text Box 127">
          <a:extLst>
            <a:ext uri="{FF2B5EF4-FFF2-40B4-BE49-F238E27FC236}">
              <a16:creationId xmlns:a16="http://schemas.microsoft.com/office/drawing/2014/main" id="{8D796411-37C3-D923-37FC-447FE252C96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87" name="Text Box 128">
          <a:extLst>
            <a:ext uri="{FF2B5EF4-FFF2-40B4-BE49-F238E27FC236}">
              <a16:creationId xmlns:a16="http://schemas.microsoft.com/office/drawing/2014/main" id="{29C98781-AC96-504E-A969-300532149B3F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88" name="Text Box 129">
          <a:extLst>
            <a:ext uri="{FF2B5EF4-FFF2-40B4-BE49-F238E27FC236}">
              <a16:creationId xmlns:a16="http://schemas.microsoft.com/office/drawing/2014/main" id="{E2D207E7-1F57-7AAD-70F2-0CA5033CE9E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89" name="Text Box 130">
          <a:extLst>
            <a:ext uri="{FF2B5EF4-FFF2-40B4-BE49-F238E27FC236}">
              <a16:creationId xmlns:a16="http://schemas.microsoft.com/office/drawing/2014/main" id="{9000742B-EEC5-BEA3-A325-A4D961B3D64E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0" name="Text Box 131">
          <a:extLst>
            <a:ext uri="{FF2B5EF4-FFF2-40B4-BE49-F238E27FC236}">
              <a16:creationId xmlns:a16="http://schemas.microsoft.com/office/drawing/2014/main" id="{538CD2D6-47DE-C89A-204A-8C6F1F966EA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1" name="Text Box 132">
          <a:extLst>
            <a:ext uri="{FF2B5EF4-FFF2-40B4-BE49-F238E27FC236}">
              <a16:creationId xmlns:a16="http://schemas.microsoft.com/office/drawing/2014/main" id="{6173E6FF-7128-EFA0-46EB-E4B663486F7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2" name="Text Box 133">
          <a:extLst>
            <a:ext uri="{FF2B5EF4-FFF2-40B4-BE49-F238E27FC236}">
              <a16:creationId xmlns:a16="http://schemas.microsoft.com/office/drawing/2014/main" id="{BEAD0549-4848-6CC3-8147-51B3085B00F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3" name="Text Box 134">
          <a:extLst>
            <a:ext uri="{FF2B5EF4-FFF2-40B4-BE49-F238E27FC236}">
              <a16:creationId xmlns:a16="http://schemas.microsoft.com/office/drawing/2014/main" id="{6B1F7DE7-229A-3F1D-07E8-9A3317AF1086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4" name="Text Box 135">
          <a:extLst>
            <a:ext uri="{FF2B5EF4-FFF2-40B4-BE49-F238E27FC236}">
              <a16:creationId xmlns:a16="http://schemas.microsoft.com/office/drawing/2014/main" id="{B2B349AC-E0AF-0D26-0481-9A3D488455F1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5" name="Text Box 136">
          <a:extLst>
            <a:ext uri="{FF2B5EF4-FFF2-40B4-BE49-F238E27FC236}">
              <a16:creationId xmlns:a16="http://schemas.microsoft.com/office/drawing/2014/main" id="{E2D23CEF-9757-B3F2-D063-740BC8A75189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6" name="Text Box 137">
          <a:extLst>
            <a:ext uri="{FF2B5EF4-FFF2-40B4-BE49-F238E27FC236}">
              <a16:creationId xmlns:a16="http://schemas.microsoft.com/office/drawing/2014/main" id="{3E179E38-B592-DFB1-857C-4A1424C487E7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7" name="Text Box 138">
          <a:extLst>
            <a:ext uri="{FF2B5EF4-FFF2-40B4-BE49-F238E27FC236}">
              <a16:creationId xmlns:a16="http://schemas.microsoft.com/office/drawing/2014/main" id="{FAD45399-6591-3721-90D0-63E60B69D4D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8" name="Text Box 139">
          <a:extLst>
            <a:ext uri="{FF2B5EF4-FFF2-40B4-BE49-F238E27FC236}">
              <a16:creationId xmlns:a16="http://schemas.microsoft.com/office/drawing/2014/main" id="{E4FE4FFA-A617-DBA2-E2A9-83C2C4BF7085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599" name="Text Box 140">
          <a:extLst>
            <a:ext uri="{FF2B5EF4-FFF2-40B4-BE49-F238E27FC236}">
              <a16:creationId xmlns:a16="http://schemas.microsoft.com/office/drawing/2014/main" id="{5F9EA6BF-BB6A-DE95-E8C8-49F21CAAE25B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600" name="Text Box 141">
          <a:extLst>
            <a:ext uri="{FF2B5EF4-FFF2-40B4-BE49-F238E27FC236}">
              <a16:creationId xmlns:a16="http://schemas.microsoft.com/office/drawing/2014/main" id="{59762257-2DF5-FC7D-3515-A6DCAF0C066C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601" name="Text Box 142">
          <a:extLst>
            <a:ext uri="{FF2B5EF4-FFF2-40B4-BE49-F238E27FC236}">
              <a16:creationId xmlns:a16="http://schemas.microsoft.com/office/drawing/2014/main" id="{CFBC694B-B865-5B3F-8445-8E399A25DC20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602" name="Text Box 143">
          <a:extLst>
            <a:ext uri="{FF2B5EF4-FFF2-40B4-BE49-F238E27FC236}">
              <a16:creationId xmlns:a16="http://schemas.microsoft.com/office/drawing/2014/main" id="{BE7DE781-D80A-9183-1F7C-CAE90772A232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200025</xdr:rowOff>
    </xdr:to>
    <xdr:sp macro="" textlink="">
      <xdr:nvSpPr>
        <xdr:cNvPr id="49843603" name="Text Box 144">
          <a:extLst>
            <a:ext uri="{FF2B5EF4-FFF2-40B4-BE49-F238E27FC236}">
              <a16:creationId xmlns:a16="http://schemas.microsoft.com/office/drawing/2014/main" id="{7F55F856-23C8-D044-8A8C-9A80A8A385E4}"/>
            </a:ext>
          </a:extLst>
        </xdr:cNvPr>
        <xdr:cNvSpPr txBox="1">
          <a:spLocks noChangeArrowheads="1"/>
        </xdr:cNvSpPr>
      </xdr:nvSpPr>
      <xdr:spPr bwMode="auto">
        <a:xfrm>
          <a:off x="81915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200025</xdr:rowOff>
    </xdr:to>
    <xdr:sp macro="" textlink="">
      <xdr:nvSpPr>
        <xdr:cNvPr id="49843604" name="Text Box 145">
          <a:extLst>
            <a:ext uri="{FF2B5EF4-FFF2-40B4-BE49-F238E27FC236}">
              <a16:creationId xmlns:a16="http://schemas.microsoft.com/office/drawing/2014/main" id="{1B461E26-271A-FFFE-A4D8-2A6CF6955A9D}"/>
            </a:ext>
          </a:extLst>
        </xdr:cNvPr>
        <xdr:cNvSpPr txBox="1">
          <a:spLocks noChangeArrowheads="1"/>
        </xdr:cNvSpPr>
      </xdr:nvSpPr>
      <xdr:spPr bwMode="auto">
        <a:xfrm>
          <a:off x="838200" y="2457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2</xdr:row>
      <xdr:rowOff>0</xdr:rowOff>
    </xdr:from>
    <xdr:to>
      <xdr:col>2</xdr:col>
      <xdr:colOff>381000</xdr:colOff>
      <xdr:row>2</xdr:row>
      <xdr:rowOff>19050</xdr:rowOff>
    </xdr:to>
    <xdr:pic>
      <xdr:nvPicPr>
        <xdr:cNvPr id="49843605" name="Picture 1" descr="ESCUDO DE LA REPUBLICA DOMINICANA">
          <a:extLst>
            <a:ext uri="{FF2B5EF4-FFF2-40B4-BE49-F238E27FC236}">
              <a16:creationId xmlns:a16="http://schemas.microsoft.com/office/drawing/2014/main" id="{419080D2-6E61-A9FC-3152-3A0FBD5AC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1504950</xdr:colOff>
      <xdr:row>2</xdr:row>
      <xdr:rowOff>85725</xdr:rowOff>
    </xdr:from>
    <xdr:to>
      <xdr:col>1</xdr:col>
      <xdr:colOff>3457575</xdr:colOff>
      <xdr:row>6</xdr:row>
      <xdr:rowOff>38100</xdr:rowOff>
    </xdr:to>
    <xdr:pic>
      <xdr:nvPicPr>
        <xdr:cNvPr id="49843606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318FD32A-8816-9591-986D-BC5C78828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324100" y="361950"/>
          <a:ext cx="19526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1499232</xdr:colOff>
      <xdr:row>180</xdr:row>
      <xdr:rowOff>38099</xdr:rowOff>
    </xdr:from>
    <xdr:to>
      <xdr:col>1</xdr:col>
      <xdr:colOff>3200399</xdr:colOff>
      <xdr:row>185</xdr:row>
      <xdr:rowOff>123825</xdr:rowOff>
    </xdr:to>
    <xdr:pic>
      <xdr:nvPicPr>
        <xdr:cNvPr id="2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A587E724-D92A-438E-BE85-3A7FD2221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318382" y="34509074"/>
          <a:ext cx="1701167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1552575</xdr:colOff>
      <xdr:row>300</xdr:row>
      <xdr:rowOff>62063</xdr:rowOff>
    </xdr:from>
    <xdr:to>
      <xdr:col>1</xdr:col>
      <xdr:colOff>3133725</xdr:colOff>
      <xdr:row>305</xdr:row>
      <xdr:rowOff>142875</xdr:rowOff>
    </xdr:to>
    <xdr:pic>
      <xdr:nvPicPr>
        <xdr:cNvPr id="3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AC326242-8803-4745-BE8F-3FDB603FC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371725" y="54459338"/>
          <a:ext cx="1581150" cy="890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6BBD8-3C1B-4CC9-A6B8-D9920D29BB9F}">
  <dimension ref="A2:K414"/>
  <sheetViews>
    <sheetView tabSelected="1" zoomScaleNormal="100" workbookViewId="0">
      <selection activeCell="R6" sqref="R6"/>
    </sheetView>
  </sheetViews>
  <sheetFormatPr baseColWidth="10" defaultRowHeight="12.75" x14ac:dyDescent="0.2"/>
  <cols>
    <col min="1" max="1" width="12.28515625" customWidth="1"/>
    <col min="2" max="2" width="62.85546875" customWidth="1"/>
    <col min="3" max="3" width="22.140625" customWidth="1"/>
    <col min="4" max="4" width="32.140625" customWidth="1"/>
    <col min="5" max="5" width="18.5703125" customWidth="1"/>
    <col min="6" max="6" width="16.28515625" customWidth="1"/>
    <col min="7" max="7" width="10.42578125" customWidth="1"/>
    <col min="8" max="8" width="8.85546875" customWidth="1"/>
    <col min="9" max="9" width="14.28515625" customWidth="1"/>
    <col min="10" max="10" width="3.28515625" customWidth="1"/>
    <col min="11" max="11" width="11.7109375" bestFit="1" customWidth="1"/>
  </cols>
  <sheetData>
    <row r="2" spans="1:11" ht="9" customHeight="1" thickBot="1" x14ac:dyDescent="0.25"/>
    <row r="3" spans="1:11" x14ac:dyDescent="0.2">
      <c r="A3" s="108"/>
      <c r="B3" s="109"/>
      <c r="C3" s="110"/>
      <c r="D3" s="69"/>
      <c r="E3" s="76"/>
    </row>
    <row r="4" spans="1:11" x14ac:dyDescent="0.2">
      <c r="A4" s="111"/>
      <c r="B4" s="112"/>
      <c r="C4" s="113"/>
      <c r="D4" s="69"/>
      <c r="E4" s="76"/>
    </row>
    <row r="5" spans="1:11" ht="32.25" customHeight="1" x14ac:dyDescent="0.2">
      <c r="A5" s="114"/>
      <c r="B5" s="115"/>
      <c r="C5" s="116"/>
      <c r="D5" s="17"/>
      <c r="E5" s="22"/>
    </row>
    <row r="6" spans="1:11" ht="33.75" customHeight="1" x14ac:dyDescent="0.2">
      <c r="A6" s="117"/>
      <c r="B6" s="118"/>
      <c r="C6" s="119"/>
      <c r="D6" s="69"/>
      <c r="E6" s="30"/>
    </row>
    <row r="7" spans="1:11" ht="14.25" customHeight="1" x14ac:dyDescent="0.2">
      <c r="A7" s="120" t="s">
        <v>9</v>
      </c>
      <c r="B7" s="121"/>
      <c r="C7" s="122"/>
      <c r="D7" s="69"/>
      <c r="E7" s="30"/>
      <c r="F7" s="11"/>
    </row>
    <row r="8" spans="1:11" ht="17.25" customHeight="1" x14ac:dyDescent="0.2">
      <c r="A8" s="123" t="s">
        <v>2</v>
      </c>
      <c r="B8" s="103"/>
      <c r="C8" s="124"/>
      <c r="D8" s="69"/>
      <c r="E8" s="30"/>
      <c r="F8" s="10"/>
    </row>
    <row r="9" spans="1:11" ht="12.75" customHeight="1" x14ac:dyDescent="0.2">
      <c r="A9" s="125" t="s">
        <v>348</v>
      </c>
      <c r="B9" s="126"/>
      <c r="C9" s="127"/>
      <c r="D9" s="31"/>
      <c r="E9" s="30"/>
      <c r="F9" s="10"/>
    </row>
    <row r="10" spans="1:11" ht="17.25" customHeight="1" x14ac:dyDescent="0.2">
      <c r="A10" s="123" t="s">
        <v>33</v>
      </c>
      <c r="B10" s="103"/>
      <c r="C10" s="124"/>
      <c r="D10" s="69"/>
      <c r="E10" s="22"/>
      <c r="F10" s="10"/>
    </row>
    <row r="11" spans="1:11" ht="40.5" customHeight="1" x14ac:dyDescent="0.2">
      <c r="A11" s="128" t="s">
        <v>20</v>
      </c>
      <c r="B11" s="32" t="s">
        <v>0</v>
      </c>
      <c r="C11" s="129" t="s">
        <v>1</v>
      </c>
      <c r="D11" s="17"/>
      <c r="E11" s="30"/>
      <c r="F11" s="10"/>
      <c r="G11" s="11"/>
      <c r="H11" s="11"/>
      <c r="I11" s="10"/>
    </row>
    <row r="12" spans="1:11" ht="19.5" customHeight="1" x14ac:dyDescent="0.2">
      <c r="A12" s="130">
        <v>2.1</v>
      </c>
      <c r="B12" s="34" t="s">
        <v>3</v>
      </c>
      <c r="C12" s="131"/>
      <c r="D12" s="17"/>
      <c r="E12" s="29"/>
      <c r="F12" s="10"/>
      <c r="G12" s="11"/>
      <c r="H12" s="11"/>
      <c r="I12" s="58"/>
    </row>
    <row r="13" spans="1:11" ht="15.75" customHeight="1" x14ac:dyDescent="0.2">
      <c r="A13" s="132" t="s">
        <v>4</v>
      </c>
      <c r="B13" s="34" t="s">
        <v>22</v>
      </c>
      <c r="C13" s="131"/>
      <c r="D13" s="17"/>
      <c r="E13" s="96"/>
      <c r="F13" s="10"/>
      <c r="G13" s="11"/>
      <c r="H13" s="11"/>
      <c r="I13" s="10"/>
    </row>
    <row r="14" spans="1:11" ht="19.5" customHeight="1" x14ac:dyDescent="0.2">
      <c r="A14" s="132" t="s">
        <v>13</v>
      </c>
      <c r="B14" s="34" t="s">
        <v>23</v>
      </c>
      <c r="C14" s="131"/>
      <c r="D14" s="69"/>
      <c r="E14" s="93"/>
      <c r="F14" s="11"/>
      <c r="G14" s="11"/>
      <c r="H14" s="59"/>
      <c r="I14" s="10"/>
    </row>
    <row r="15" spans="1:11" ht="18.75" customHeight="1" x14ac:dyDescent="0.2">
      <c r="A15" s="133" t="s">
        <v>11</v>
      </c>
      <c r="B15" s="35" t="s">
        <v>212</v>
      </c>
      <c r="C15" s="134">
        <f>11140396.93+50000</f>
        <v>11190396.93</v>
      </c>
      <c r="E15" s="7"/>
      <c r="F15" s="11"/>
      <c r="G15" s="11"/>
      <c r="H15" s="11"/>
      <c r="I15" s="10"/>
      <c r="K15" s="11"/>
    </row>
    <row r="16" spans="1:11" ht="15.75" customHeight="1" x14ac:dyDescent="0.2">
      <c r="A16" s="133" t="s">
        <v>11</v>
      </c>
      <c r="B16" s="35" t="s">
        <v>213</v>
      </c>
      <c r="C16" s="134">
        <f>6567893.77+354466.03</f>
        <v>6922359.7999999998</v>
      </c>
      <c r="E16" s="22"/>
      <c r="F16" s="11"/>
      <c r="G16" s="11"/>
      <c r="H16" s="59"/>
      <c r="I16" s="10"/>
      <c r="K16" s="10"/>
    </row>
    <row r="17" spans="1:11" ht="18" customHeight="1" x14ac:dyDescent="0.2">
      <c r="A17" s="132" t="s">
        <v>5</v>
      </c>
      <c r="B17" s="33" t="s">
        <v>24</v>
      </c>
      <c r="C17" s="135"/>
      <c r="D17" s="69"/>
      <c r="E17" s="22"/>
      <c r="F17" s="11"/>
      <c r="G17" s="11"/>
      <c r="H17" s="59"/>
      <c r="I17" s="10"/>
      <c r="K17" s="10"/>
    </row>
    <row r="18" spans="1:11" ht="18.75" customHeight="1" x14ac:dyDescent="0.2">
      <c r="A18" s="133" t="s">
        <v>214</v>
      </c>
      <c r="B18" s="35" t="s">
        <v>215</v>
      </c>
      <c r="C18" s="134">
        <v>7570185.5</v>
      </c>
      <c r="D18" s="69"/>
      <c r="E18" s="30"/>
      <c r="F18" s="10"/>
      <c r="G18" s="11"/>
      <c r="H18" s="59"/>
      <c r="I18" s="10"/>
      <c r="K18" s="10"/>
    </row>
    <row r="19" spans="1:11" ht="14.25" customHeight="1" x14ac:dyDescent="0.2">
      <c r="A19" s="136" t="s">
        <v>216</v>
      </c>
      <c r="B19" s="42" t="s">
        <v>217</v>
      </c>
      <c r="C19" s="134">
        <v>61154.8</v>
      </c>
      <c r="D19" s="69"/>
      <c r="E19" s="30"/>
      <c r="F19" s="10"/>
      <c r="G19" s="11"/>
      <c r="H19" s="59"/>
      <c r="I19" s="10"/>
      <c r="K19" s="10"/>
    </row>
    <row r="20" spans="1:11" ht="13.5" customHeight="1" x14ac:dyDescent="0.2">
      <c r="A20" s="137" t="s">
        <v>151</v>
      </c>
      <c r="B20" s="36" t="s">
        <v>154</v>
      </c>
      <c r="C20" s="138"/>
      <c r="D20" s="69"/>
      <c r="E20" s="64"/>
      <c r="F20" s="10"/>
      <c r="G20" s="54"/>
      <c r="H20" s="59"/>
      <c r="I20" s="10"/>
      <c r="K20" s="10"/>
    </row>
    <row r="21" spans="1:11" ht="18.75" customHeight="1" x14ac:dyDescent="0.2">
      <c r="A21" s="133" t="s">
        <v>152</v>
      </c>
      <c r="B21" s="35" t="s">
        <v>154</v>
      </c>
      <c r="C21" s="134">
        <v>0</v>
      </c>
      <c r="D21" s="17"/>
      <c r="E21" s="76"/>
      <c r="F21" s="10"/>
      <c r="G21" s="71"/>
      <c r="H21" s="59"/>
      <c r="I21" s="10"/>
      <c r="K21" s="10"/>
    </row>
    <row r="22" spans="1:11" ht="18.75" customHeight="1" x14ac:dyDescent="0.2">
      <c r="A22" s="132" t="s">
        <v>57</v>
      </c>
      <c r="B22" s="33" t="s">
        <v>56</v>
      </c>
      <c r="C22" s="134"/>
      <c r="D22" s="22"/>
      <c r="E22" s="22"/>
      <c r="F22" s="14"/>
      <c r="G22" s="55"/>
      <c r="H22" s="59"/>
      <c r="I22" s="10"/>
      <c r="K22" s="10"/>
    </row>
    <row r="23" spans="1:11" ht="15.75" customHeight="1" x14ac:dyDescent="0.2">
      <c r="A23" s="139" t="s">
        <v>59</v>
      </c>
      <c r="B23" s="40" t="s">
        <v>60</v>
      </c>
      <c r="C23" s="134">
        <v>213000</v>
      </c>
      <c r="D23" s="69"/>
      <c r="E23" s="30"/>
      <c r="F23" s="10"/>
      <c r="G23" s="14"/>
      <c r="H23" s="59"/>
      <c r="I23" s="10"/>
      <c r="K23" s="10"/>
    </row>
    <row r="24" spans="1:11" ht="14.25" customHeight="1" x14ac:dyDescent="0.2">
      <c r="A24" s="133" t="s">
        <v>54</v>
      </c>
      <c r="B24" s="35" t="s">
        <v>55</v>
      </c>
      <c r="C24" s="134">
        <v>189755.42</v>
      </c>
      <c r="D24" s="6"/>
      <c r="E24" s="64"/>
      <c r="F24" s="28"/>
      <c r="G24" s="28"/>
      <c r="H24" s="56"/>
      <c r="I24" s="10"/>
      <c r="K24" s="10"/>
    </row>
    <row r="25" spans="1:11" ht="15.75" customHeight="1" x14ac:dyDescent="0.2">
      <c r="A25" s="137" t="s">
        <v>43</v>
      </c>
      <c r="B25" s="86" t="s">
        <v>40</v>
      </c>
      <c r="C25" s="140"/>
      <c r="D25" s="94"/>
      <c r="E25" s="22"/>
      <c r="F25" s="14"/>
      <c r="G25" s="10"/>
      <c r="H25" s="11"/>
      <c r="I25" s="28"/>
      <c r="K25" s="10"/>
    </row>
    <row r="26" spans="1:11" ht="15.75" customHeight="1" x14ac:dyDescent="0.2">
      <c r="A26" s="137" t="s">
        <v>44</v>
      </c>
      <c r="B26" s="86" t="s">
        <v>45</v>
      </c>
      <c r="C26" s="141"/>
      <c r="D26" s="95"/>
      <c r="E26" s="30"/>
      <c r="F26" s="28"/>
      <c r="G26" s="22"/>
      <c r="H26" s="56"/>
      <c r="I26" s="5"/>
      <c r="K26" s="10"/>
    </row>
    <row r="27" spans="1:11" ht="18" customHeight="1" x14ac:dyDescent="0.2">
      <c r="A27" s="133" t="s">
        <v>42</v>
      </c>
      <c r="B27" s="85" t="s">
        <v>41</v>
      </c>
      <c r="C27" s="134">
        <v>1400000</v>
      </c>
      <c r="D27" s="17"/>
      <c r="E27" s="17"/>
      <c r="F27" s="63"/>
      <c r="G27" s="23"/>
      <c r="H27" s="28"/>
      <c r="I27" s="14"/>
      <c r="K27" s="11"/>
    </row>
    <row r="28" spans="1:11" ht="18" customHeight="1" x14ac:dyDescent="0.2">
      <c r="A28" s="142" t="s">
        <v>251</v>
      </c>
      <c r="B28" s="90" t="s">
        <v>252</v>
      </c>
      <c r="C28" s="134">
        <v>0</v>
      </c>
      <c r="D28" s="26"/>
      <c r="E28" s="13"/>
      <c r="F28" s="63"/>
      <c r="G28" s="23"/>
      <c r="H28" s="14"/>
      <c r="I28" s="14"/>
      <c r="K28" s="11"/>
    </row>
    <row r="29" spans="1:11" ht="17.25" customHeight="1" x14ac:dyDescent="0.2">
      <c r="A29" s="142" t="s">
        <v>159</v>
      </c>
      <c r="B29" s="91" t="s">
        <v>58</v>
      </c>
      <c r="C29" s="134">
        <v>0</v>
      </c>
      <c r="D29" s="17"/>
      <c r="E29" s="17"/>
      <c r="F29" s="11"/>
      <c r="G29" s="11"/>
      <c r="H29" s="11"/>
      <c r="I29" s="10"/>
      <c r="J29" s="11"/>
      <c r="K29" s="11"/>
    </row>
    <row r="30" spans="1:11" ht="18" customHeight="1" x14ac:dyDescent="0.2">
      <c r="A30" s="142" t="s">
        <v>153</v>
      </c>
      <c r="B30" s="90" t="s">
        <v>158</v>
      </c>
      <c r="C30" s="134">
        <v>0</v>
      </c>
      <c r="D30" s="17"/>
      <c r="E30" s="75"/>
      <c r="F30" s="59"/>
      <c r="G30" s="54"/>
      <c r="H30" s="11"/>
      <c r="I30" s="10"/>
      <c r="J30" s="11"/>
      <c r="K30" s="10"/>
    </row>
    <row r="31" spans="1:11" ht="15" customHeight="1" x14ac:dyDescent="0.2">
      <c r="A31" s="142" t="s">
        <v>344</v>
      </c>
      <c r="B31" s="90" t="s">
        <v>345</v>
      </c>
      <c r="C31" s="134">
        <v>0</v>
      </c>
      <c r="D31" s="17"/>
      <c r="E31" s="30"/>
      <c r="F31" s="11"/>
      <c r="G31" s="54"/>
      <c r="H31" s="11"/>
      <c r="I31" s="10"/>
      <c r="J31" s="11"/>
      <c r="K31" s="10"/>
    </row>
    <row r="32" spans="1:11" ht="18.75" customHeight="1" x14ac:dyDescent="0.2">
      <c r="A32" s="132" t="s">
        <v>6</v>
      </c>
      <c r="B32" s="34" t="s">
        <v>25</v>
      </c>
      <c r="C32" s="138"/>
      <c r="D32" s="69"/>
      <c r="E32" s="17"/>
      <c r="F32" s="16"/>
      <c r="G32" s="2"/>
      <c r="H32" s="11"/>
      <c r="I32" s="10"/>
      <c r="K32" s="11"/>
    </row>
    <row r="33" spans="1:11" ht="17.25" customHeight="1" x14ac:dyDescent="0.2">
      <c r="A33" s="133" t="s">
        <v>7</v>
      </c>
      <c r="B33" s="35" t="s">
        <v>26</v>
      </c>
      <c r="C33" s="134">
        <f>4335.88+782450.42+525382.15+462226.78+11344+3545+25131.56</f>
        <v>1814415.7900000003</v>
      </c>
      <c r="D33" s="68"/>
      <c r="E33" s="17"/>
      <c r="F33" s="22"/>
      <c r="G33" s="70"/>
      <c r="H33" s="59"/>
      <c r="I33" s="10"/>
      <c r="K33" s="11"/>
    </row>
    <row r="34" spans="1:11" ht="15" customHeight="1" x14ac:dyDescent="0.2">
      <c r="A34" s="133" t="s">
        <v>8</v>
      </c>
      <c r="B34" s="35" t="s">
        <v>27</v>
      </c>
      <c r="C34" s="134">
        <f>1802663.82+25166.97</f>
        <v>1827830.79</v>
      </c>
      <c r="E34" s="22"/>
      <c r="F34" s="95"/>
      <c r="G34" s="10"/>
      <c r="H34" s="59"/>
      <c r="I34" s="10"/>
    </row>
    <row r="35" spans="1:11" ht="18.75" customHeight="1" x14ac:dyDescent="0.2">
      <c r="A35" s="133" t="s">
        <v>253</v>
      </c>
      <c r="B35" s="35" t="s">
        <v>28</v>
      </c>
      <c r="C35" s="134">
        <f>244747.99+4076.38</f>
        <v>248824.37</v>
      </c>
      <c r="E35" s="59"/>
      <c r="F35" s="14"/>
      <c r="G35" s="3"/>
      <c r="H35" s="59"/>
      <c r="I35" s="10"/>
    </row>
    <row r="36" spans="1:11" ht="19.5" customHeight="1" thickBot="1" x14ac:dyDescent="0.25">
      <c r="A36" s="143" t="s">
        <v>12</v>
      </c>
      <c r="B36" s="92" t="s">
        <v>29</v>
      </c>
      <c r="C36" s="134">
        <v>131357.9</v>
      </c>
      <c r="D36" s="97"/>
      <c r="E36" s="22"/>
      <c r="F36" s="84"/>
      <c r="G36" s="5"/>
      <c r="H36" s="59"/>
      <c r="I36" s="10"/>
    </row>
    <row r="37" spans="1:11" ht="19.5" customHeight="1" thickBot="1" x14ac:dyDescent="0.25">
      <c r="A37" s="133"/>
      <c r="B37" s="34" t="s">
        <v>30</v>
      </c>
      <c r="C37" s="144">
        <f>SUM(C14:C36)</f>
        <v>31569281.300000001</v>
      </c>
      <c r="D37" s="98"/>
      <c r="E37" s="17"/>
      <c r="F37" s="10"/>
      <c r="G37" s="3"/>
      <c r="H37" s="59"/>
      <c r="I37" s="10"/>
    </row>
    <row r="38" spans="1:11" ht="14.25" customHeight="1" x14ac:dyDescent="0.2">
      <c r="A38" s="145"/>
      <c r="B38" s="104"/>
      <c r="C38" s="146"/>
      <c r="D38" s="17"/>
      <c r="E38" s="22"/>
      <c r="F38" s="10"/>
      <c r="G38" s="3"/>
      <c r="H38" s="59"/>
      <c r="I38" s="10"/>
    </row>
    <row r="39" spans="1:11" x14ac:dyDescent="0.2">
      <c r="A39" s="130">
        <v>2.2000000000000002</v>
      </c>
      <c r="B39" s="34" t="s">
        <v>14</v>
      </c>
      <c r="C39" s="141"/>
      <c r="D39" s="17"/>
      <c r="E39" s="22"/>
      <c r="F39" s="28"/>
      <c r="G39" s="11"/>
      <c r="H39" s="59"/>
      <c r="I39" s="10"/>
    </row>
    <row r="40" spans="1:11" ht="18" customHeight="1" x14ac:dyDescent="0.2">
      <c r="A40" s="130" t="s">
        <v>15</v>
      </c>
      <c r="B40" s="34" t="s">
        <v>31</v>
      </c>
      <c r="C40" s="135"/>
      <c r="D40" s="14"/>
      <c r="E40" s="30"/>
      <c r="F40" s="10"/>
      <c r="H40" s="59"/>
      <c r="I40" s="10"/>
    </row>
    <row r="41" spans="1:11" ht="13.5" customHeight="1" x14ac:dyDescent="0.2">
      <c r="A41" s="147" t="s">
        <v>16</v>
      </c>
      <c r="B41" s="35" t="s">
        <v>17</v>
      </c>
      <c r="C41" s="135">
        <f>525137.87+446612.1</f>
        <v>971749.97</v>
      </c>
      <c r="E41" s="30"/>
      <c r="F41" s="10"/>
      <c r="H41" s="59"/>
      <c r="I41" s="10"/>
    </row>
    <row r="42" spans="1:11" ht="15" customHeight="1" x14ac:dyDescent="0.2">
      <c r="A42" s="147" t="s">
        <v>18</v>
      </c>
      <c r="B42" s="35" t="s">
        <v>32</v>
      </c>
      <c r="C42" s="135"/>
      <c r="E42" s="64"/>
      <c r="F42" s="10"/>
      <c r="G42" s="10"/>
      <c r="H42" s="59"/>
      <c r="I42" s="10"/>
    </row>
    <row r="43" spans="1:11" ht="13.5" customHeight="1" x14ac:dyDescent="0.2">
      <c r="A43" s="148" t="s">
        <v>139</v>
      </c>
      <c r="B43" s="36" t="s">
        <v>140</v>
      </c>
      <c r="C43" s="135"/>
      <c r="E43" s="76"/>
      <c r="F43" s="10"/>
      <c r="G43" s="10"/>
      <c r="H43" s="59"/>
      <c r="I43" s="10"/>
    </row>
    <row r="44" spans="1:11" ht="16.5" customHeight="1" x14ac:dyDescent="0.2">
      <c r="A44" s="147" t="s">
        <v>141</v>
      </c>
      <c r="B44" s="35" t="s">
        <v>142</v>
      </c>
      <c r="C44" s="135">
        <f>41666.67+234000.01+800000</f>
        <v>1075666.68</v>
      </c>
      <c r="E44" s="22"/>
      <c r="F44" s="10"/>
      <c r="G44" s="10"/>
      <c r="H44" s="11"/>
      <c r="I44" s="10"/>
    </row>
    <row r="45" spans="1:11" ht="14.25" customHeight="1" x14ac:dyDescent="0.2">
      <c r="A45" s="147" t="s">
        <v>143</v>
      </c>
      <c r="B45" s="35" t="s">
        <v>144</v>
      </c>
      <c r="C45" s="135">
        <v>229333</v>
      </c>
      <c r="E45" s="22"/>
      <c r="F45" s="56"/>
      <c r="G45" s="10"/>
      <c r="H45" s="11"/>
      <c r="I45" s="11"/>
    </row>
    <row r="46" spans="1:11" ht="14.25" customHeight="1" x14ac:dyDescent="0.2">
      <c r="A46" s="149" t="s">
        <v>36</v>
      </c>
      <c r="B46" s="45" t="s">
        <v>34</v>
      </c>
      <c r="C46" s="141"/>
      <c r="E46" s="76"/>
      <c r="F46" s="10"/>
      <c r="G46" s="10"/>
      <c r="H46" s="11"/>
      <c r="I46" s="11"/>
    </row>
    <row r="47" spans="1:11" ht="16.5" customHeight="1" x14ac:dyDescent="0.2">
      <c r="A47" s="142" t="s">
        <v>35</v>
      </c>
      <c r="B47" s="43" t="s">
        <v>37</v>
      </c>
      <c r="C47" s="135">
        <f>7350+4650+18200+2600+9950+50400+15300+120600+5150</f>
        <v>234200</v>
      </c>
      <c r="E47" s="12"/>
      <c r="F47" s="57"/>
      <c r="G47" s="14"/>
      <c r="H47" s="11"/>
      <c r="I47" s="11"/>
    </row>
    <row r="48" spans="1:11" ht="15.75" customHeight="1" x14ac:dyDescent="0.2">
      <c r="A48" s="150" t="s">
        <v>47</v>
      </c>
      <c r="B48" s="45" t="s">
        <v>46</v>
      </c>
      <c r="C48" s="135"/>
      <c r="E48" s="10"/>
      <c r="F48" s="18"/>
      <c r="G48" s="14"/>
      <c r="H48" s="11"/>
      <c r="I48" s="11"/>
    </row>
    <row r="49" spans="1:9" ht="15" customHeight="1" x14ac:dyDescent="0.2">
      <c r="A49" s="142" t="s">
        <v>48</v>
      </c>
      <c r="B49" s="43" t="s">
        <v>347</v>
      </c>
      <c r="C49" s="135">
        <v>0</v>
      </c>
      <c r="E49" s="30"/>
      <c r="G49" s="18"/>
      <c r="H49" s="11"/>
      <c r="I49" s="11"/>
    </row>
    <row r="50" spans="1:9" ht="17.25" customHeight="1" x14ac:dyDescent="0.2">
      <c r="A50" s="150" t="s">
        <v>63</v>
      </c>
      <c r="B50" s="45" t="s">
        <v>62</v>
      </c>
      <c r="C50" s="141"/>
    </row>
    <row r="51" spans="1:9" ht="13.5" customHeight="1" x14ac:dyDescent="0.2">
      <c r="A51" s="142" t="s">
        <v>61</v>
      </c>
      <c r="B51" s="35" t="s">
        <v>165</v>
      </c>
      <c r="C51" s="135">
        <f>46846+41536+56463+71390+44840+40887</f>
        <v>301962</v>
      </c>
      <c r="E51" s="30"/>
      <c r="F51" s="18"/>
      <c r="G51" s="6"/>
      <c r="H51" s="11"/>
      <c r="I51" s="11"/>
    </row>
    <row r="52" spans="1:9" ht="13.5" customHeight="1" x14ac:dyDescent="0.2">
      <c r="A52" s="142" t="s">
        <v>343</v>
      </c>
      <c r="B52" s="48" t="s">
        <v>342</v>
      </c>
      <c r="C52" s="135">
        <v>0</v>
      </c>
      <c r="E52" s="30"/>
      <c r="F52" s="18"/>
      <c r="G52" s="6"/>
      <c r="H52" s="11"/>
      <c r="I52" s="11"/>
    </row>
    <row r="53" spans="1:9" ht="15.75" customHeight="1" x14ac:dyDescent="0.2">
      <c r="A53" s="142" t="s">
        <v>202</v>
      </c>
      <c r="B53" s="48" t="s">
        <v>210</v>
      </c>
      <c r="C53" s="135">
        <v>0</v>
      </c>
      <c r="E53" s="10"/>
      <c r="F53" s="18"/>
      <c r="G53" s="6"/>
      <c r="H53" s="11"/>
      <c r="I53" s="11"/>
    </row>
    <row r="54" spans="1:9" ht="18" customHeight="1" x14ac:dyDescent="0.2">
      <c r="A54" s="142" t="s">
        <v>149</v>
      </c>
      <c r="B54" s="35" t="s">
        <v>150</v>
      </c>
      <c r="C54" s="135">
        <v>0</v>
      </c>
      <c r="E54" s="10"/>
      <c r="F54" s="18"/>
      <c r="G54" s="6"/>
      <c r="H54" s="11"/>
      <c r="I54" s="11"/>
    </row>
    <row r="55" spans="1:9" x14ac:dyDescent="0.2">
      <c r="A55" s="142" t="s">
        <v>192</v>
      </c>
      <c r="B55" s="39" t="s">
        <v>193</v>
      </c>
      <c r="C55" s="135">
        <v>0</v>
      </c>
      <c r="E55" s="10"/>
      <c r="F55" s="18"/>
      <c r="G55" s="6"/>
      <c r="H55" s="11"/>
      <c r="I55" s="11"/>
    </row>
    <row r="56" spans="1:9" x14ac:dyDescent="0.2">
      <c r="A56" s="150" t="s">
        <v>136</v>
      </c>
      <c r="B56" s="36" t="s">
        <v>137</v>
      </c>
      <c r="C56" s="138"/>
      <c r="E56" s="10"/>
      <c r="F56" s="18"/>
      <c r="G56" s="6"/>
      <c r="H56" s="11"/>
      <c r="I56" s="11"/>
    </row>
    <row r="57" spans="1:9" ht="14.25" customHeight="1" x14ac:dyDescent="0.2">
      <c r="A57" s="142" t="s">
        <v>260</v>
      </c>
      <c r="B57" s="35" t="s">
        <v>138</v>
      </c>
      <c r="C57" s="135">
        <v>0</v>
      </c>
      <c r="E57" s="10"/>
      <c r="F57" s="18"/>
      <c r="G57" s="6"/>
      <c r="H57" s="11"/>
      <c r="I57" s="11"/>
    </row>
    <row r="58" spans="1:9" x14ac:dyDescent="0.2">
      <c r="A58" s="142" t="s">
        <v>264</v>
      </c>
      <c r="B58" s="35" t="s">
        <v>265</v>
      </c>
      <c r="C58" s="135">
        <v>378476.68</v>
      </c>
      <c r="E58" s="10"/>
      <c r="F58" s="18"/>
      <c r="G58" s="6"/>
      <c r="H58" s="11"/>
      <c r="I58" s="11"/>
    </row>
    <row r="59" spans="1:9" x14ac:dyDescent="0.2">
      <c r="A59" s="150" t="s">
        <v>330</v>
      </c>
      <c r="B59" s="36" t="s">
        <v>331</v>
      </c>
      <c r="C59" s="135"/>
      <c r="E59" s="10"/>
      <c r="F59" s="18"/>
      <c r="G59" s="6"/>
      <c r="H59" s="11"/>
      <c r="I59" s="11"/>
    </row>
    <row r="60" spans="1:9" x14ac:dyDescent="0.2">
      <c r="A60" s="142" t="s">
        <v>332</v>
      </c>
      <c r="B60" s="35" t="s">
        <v>333</v>
      </c>
      <c r="C60" s="135">
        <v>0</v>
      </c>
      <c r="E60" s="14"/>
      <c r="F60" s="18"/>
      <c r="G60" s="6"/>
      <c r="H60" s="11"/>
      <c r="I60" s="11"/>
    </row>
    <row r="61" spans="1:9" ht="15.75" customHeight="1" x14ac:dyDescent="0.2">
      <c r="A61" s="150" t="s">
        <v>172</v>
      </c>
      <c r="B61" s="47" t="s">
        <v>171</v>
      </c>
      <c r="C61" s="135"/>
      <c r="E61" s="14"/>
      <c r="F61" s="18"/>
      <c r="G61" s="6"/>
      <c r="H61" s="11"/>
      <c r="I61" s="11"/>
    </row>
    <row r="62" spans="1:9" x14ac:dyDescent="0.2">
      <c r="A62" s="151" t="s">
        <v>170</v>
      </c>
      <c r="B62" s="48" t="s">
        <v>169</v>
      </c>
      <c r="C62" s="135">
        <v>0</v>
      </c>
      <c r="E62" s="14"/>
      <c r="F62" s="18"/>
      <c r="G62" s="6"/>
      <c r="H62" s="11"/>
      <c r="I62" s="11"/>
    </row>
    <row r="63" spans="1:9" ht="18" customHeight="1" x14ac:dyDescent="0.2">
      <c r="A63" s="151" t="s">
        <v>249</v>
      </c>
      <c r="B63" s="35" t="s">
        <v>250</v>
      </c>
      <c r="C63" s="135">
        <v>0</v>
      </c>
      <c r="E63" s="13"/>
      <c r="F63" s="18"/>
      <c r="G63" s="6"/>
      <c r="H63" s="11"/>
      <c r="I63" s="11"/>
    </row>
    <row r="64" spans="1:9" ht="26.25" customHeight="1" x14ac:dyDescent="0.2">
      <c r="A64" s="151" t="s">
        <v>177</v>
      </c>
      <c r="B64" s="48" t="s">
        <v>180</v>
      </c>
      <c r="C64" s="135">
        <v>750461.12</v>
      </c>
      <c r="E64" s="22"/>
      <c r="F64" s="18"/>
      <c r="G64" s="6"/>
      <c r="H64" s="11"/>
      <c r="I64" s="11"/>
    </row>
    <row r="65" spans="1:9" ht="16.5" customHeight="1" x14ac:dyDescent="0.2">
      <c r="A65" s="151" t="s">
        <v>178</v>
      </c>
      <c r="B65" s="48" t="s">
        <v>179</v>
      </c>
      <c r="C65" s="135">
        <v>0</v>
      </c>
      <c r="E65" s="97"/>
      <c r="F65" s="30"/>
      <c r="G65" s="6"/>
      <c r="H65" s="11"/>
      <c r="I65" s="11"/>
    </row>
    <row r="66" spans="1:9" ht="17.25" customHeight="1" x14ac:dyDescent="0.2">
      <c r="A66" s="152" t="s">
        <v>233</v>
      </c>
      <c r="B66" s="61" t="s">
        <v>234</v>
      </c>
      <c r="C66" s="141"/>
      <c r="E66" s="69"/>
      <c r="F66" s="30"/>
      <c r="G66" s="6"/>
      <c r="H66" s="11"/>
      <c r="I66" s="11"/>
    </row>
    <row r="67" spans="1:9" ht="21" customHeight="1" x14ac:dyDescent="0.2">
      <c r="A67" s="151" t="s">
        <v>235</v>
      </c>
      <c r="B67" s="41" t="s">
        <v>236</v>
      </c>
      <c r="C67" s="135">
        <f>82600</f>
        <v>82600</v>
      </c>
      <c r="E67" s="97"/>
      <c r="F67" s="30"/>
      <c r="G67" s="6"/>
      <c r="H67" s="11"/>
      <c r="I67" s="11"/>
    </row>
    <row r="68" spans="1:9" ht="12" customHeight="1" x14ac:dyDescent="0.2">
      <c r="A68" s="151" t="s">
        <v>237</v>
      </c>
      <c r="B68" s="41" t="s">
        <v>238</v>
      </c>
      <c r="C68" s="135">
        <v>0</v>
      </c>
      <c r="E68" s="97"/>
      <c r="F68" s="30"/>
      <c r="G68" s="6"/>
      <c r="H68" s="11"/>
      <c r="I68" s="11"/>
    </row>
    <row r="69" spans="1:9" ht="15.75" customHeight="1" x14ac:dyDescent="0.2">
      <c r="A69" s="151" t="s">
        <v>239</v>
      </c>
      <c r="B69" s="41" t="s">
        <v>240</v>
      </c>
      <c r="C69" s="135">
        <v>0</v>
      </c>
      <c r="E69" s="97"/>
      <c r="F69" s="30"/>
      <c r="G69" s="6"/>
      <c r="H69" s="11"/>
      <c r="I69" s="11"/>
    </row>
    <row r="70" spans="1:9" ht="24.75" customHeight="1" x14ac:dyDescent="0.2">
      <c r="A70" s="148" t="s">
        <v>52</v>
      </c>
      <c r="B70" s="36" t="s">
        <v>53</v>
      </c>
      <c r="C70" s="140"/>
      <c r="E70" s="97"/>
      <c r="F70" s="30"/>
      <c r="G70" s="72"/>
      <c r="H70" s="11"/>
      <c r="I70" s="11"/>
    </row>
    <row r="71" spans="1:9" ht="15.75" customHeight="1" x14ac:dyDescent="0.2">
      <c r="A71" s="142" t="s">
        <v>50</v>
      </c>
      <c r="B71" s="39" t="s">
        <v>49</v>
      </c>
      <c r="C71" s="135">
        <f>228920+128030</f>
        <v>356950</v>
      </c>
      <c r="E71" s="97"/>
      <c r="F71" s="30"/>
      <c r="G71" s="12"/>
      <c r="H71" s="11"/>
      <c r="I71" s="11"/>
    </row>
    <row r="72" spans="1:9" ht="12.75" customHeight="1" x14ac:dyDescent="0.2">
      <c r="A72" s="149" t="s">
        <v>39</v>
      </c>
      <c r="B72" s="36" t="s">
        <v>38</v>
      </c>
      <c r="C72" s="135"/>
      <c r="E72" s="10"/>
      <c r="F72" s="19"/>
      <c r="G72" s="11"/>
      <c r="H72" s="11"/>
      <c r="I72" s="11"/>
    </row>
    <row r="73" spans="1:9" ht="15.75" customHeight="1" x14ac:dyDescent="0.2">
      <c r="A73" s="142" t="s">
        <v>156</v>
      </c>
      <c r="B73" s="39" t="s">
        <v>155</v>
      </c>
      <c r="C73" s="135">
        <v>0</v>
      </c>
      <c r="E73" s="10"/>
      <c r="F73" s="10"/>
      <c r="G73" s="11"/>
      <c r="H73" s="11"/>
      <c r="I73" s="11"/>
    </row>
    <row r="74" spans="1:9" ht="13.5" customHeight="1" x14ac:dyDescent="0.2">
      <c r="A74" s="142" t="s">
        <v>51</v>
      </c>
      <c r="B74" s="39" t="s">
        <v>181</v>
      </c>
      <c r="C74" s="135">
        <v>0</v>
      </c>
      <c r="E74" s="10"/>
      <c r="F74" s="10"/>
      <c r="G74" s="11"/>
      <c r="H74" s="11"/>
      <c r="I74" s="11"/>
    </row>
    <row r="75" spans="1:9" ht="15" customHeight="1" x14ac:dyDescent="0.2">
      <c r="A75" s="142" t="s">
        <v>199</v>
      </c>
      <c r="B75" s="44" t="s">
        <v>200</v>
      </c>
      <c r="C75" s="135">
        <v>0</v>
      </c>
      <c r="E75" s="10"/>
      <c r="F75" s="12"/>
    </row>
    <row r="76" spans="1:9" ht="16.5" customHeight="1" x14ac:dyDescent="0.2">
      <c r="A76" s="142" t="s">
        <v>211</v>
      </c>
      <c r="B76" s="44" t="s">
        <v>38</v>
      </c>
      <c r="C76" s="135">
        <f>228448+5000000</f>
        <v>5228448</v>
      </c>
      <c r="E76" s="10"/>
      <c r="F76" s="12"/>
    </row>
    <row r="77" spans="1:9" ht="18" customHeight="1" x14ac:dyDescent="0.2">
      <c r="A77" s="150" t="s">
        <v>145</v>
      </c>
      <c r="B77" s="46" t="s">
        <v>146</v>
      </c>
      <c r="C77" s="135"/>
      <c r="E77" s="10"/>
      <c r="F77" s="12"/>
    </row>
    <row r="78" spans="1:9" ht="18" customHeight="1" x14ac:dyDescent="0.2">
      <c r="A78" s="142" t="s">
        <v>328</v>
      </c>
      <c r="B78" s="39" t="s">
        <v>291</v>
      </c>
      <c r="C78" s="135">
        <f>59000+150000+1416</f>
        <v>210416</v>
      </c>
      <c r="E78" s="10"/>
      <c r="F78" s="12"/>
    </row>
    <row r="79" spans="1:9" ht="14.25" customHeight="1" x14ac:dyDescent="0.2">
      <c r="A79" s="150" t="s">
        <v>148</v>
      </c>
      <c r="B79" s="46" t="s">
        <v>135</v>
      </c>
      <c r="C79" s="135"/>
      <c r="E79" s="14"/>
      <c r="F79" s="12"/>
    </row>
    <row r="80" spans="1:9" ht="16.5" customHeight="1" x14ac:dyDescent="0.2">
      <c r="A80" s="142" t="s">
        <v>147</v>
      </c>
      <c r="B80" s="39" t="s">
        <v>135</v>
      </c>
      <c r="C80" s="135">
        <f>1750682.86</f>
        <v>1750682.86</v>
      </c>
      <c r="E80" s="14"/>
      <c r="F80" s="12"/>
    </row>
    <row r="81" spans="1:8" ht="16.5" customHeight="1" thickBot="1" x14ac:dyDescent="0.25">
      <c r="A81" s="142" t="s">
        <v>292</v>
      </c>
      <c r="B81" s="39" t="s">
        <v>329</v>
      </c>
      <c r="C81" s="135">
        <f>209520.8+106200+233847.9</f>
        <v>549568.69999999995</v>
      </c>
      <c r="E81" s="14"/>
      <c r="F81" s="12"/>
    </row>
    <row r="82" spans="1:8" ht="13.5" thickBot="1" x14ac:dyDescent="0.25">
      <c r="A82" s="147"/>
      <c r="B82" s="34" t="s">
        <v>19</v>
      </c>
      <c r="C82" s="153">
        <f>SUM(C40:C81)</f>
        <v>12120515.009999998</v>
      </c>
      <c r="D82" s="14"/>
      <c r="E82" s="14"/>
      <c r="F82" s="10"/>
    </row>
    <row r="83" spans="1:8" x14ac:dyDescent="0.2">
      <c r="A83" s="142"/>
      <c r="B83" s="39"/>
      <c r="C83" s="154"/>
      <c r="D83" s="16"/>
      <c r="E83" s="13"/>
      <c r="F83" s="10"/>
    </row>
    <row r="84" spans="1:8" x14ac:dyDescent="0.2">
      <c r="A84" s="149">
        <v>2.2999999999999998</v>
      </c>
      <c r="B84" s="46" t="s">
        <v>65</v>
      </c>
      <c r="C84" s="141"/>
      <c r="E84" s="20"/>
      <c r="F84" s="10"/>
    </row>
    <row r="85" spans="1:8" ht="13.5" customHeight="1" x14ac:dyDescent="0.2">
      <c r="A85" s="150" t="s">
        <v>36</v>
      </c>
      <c r="B85" s="49" t="s">
        <v>84</v>
      </c>
      <c r="C85" s="138"/>
      <c r="D85" s="16"/>
      <c r="E85" s="14"/>
      <c r="F85" s="10"/>
    </row>
    <row r="86" spans="1:8" ht="16.5" customHeight="1" x14ac:dyDescent="0.2">
      <c r="A86" s="150" t="s">
        <v>85</v>
      </c>
      <c r="B86" s="50" t="s">
        <v>86</v>
      </c>
      <c r="C86" s="138"/>
      <c r="D86" s="26"/>
      <c r="E86" s="102"/>
      <c r="F86" s="102"/>
      <c r="G86" s="102"/>
      <c r="H86" s="102"/>
    </row>
    <row r="87" spans="1:8" ht="15.75" customHeight="1" x14ac:dyDescent="0.2">
      <c r="A87" s="142" t="s">
        <v>87</v>
      </c>
      <c r="B87" s="37" t="s">
        <v>86</v>
      </c>
      <c r="C87" s="135">
        <v>0</v>
      </c>
      <c r="D87" s="22"/>
      <c r="E87" s="15"/>
      <c r="F87" s="11"/>
    </row>
    <row r="88" spans="1:8" ht="15.75" customHeight="1" x14ac:dyDescent="0.2">
      <c r="A88" s="142" t="s">
        <v>340</v>
      </c>
      <c r="B88" s="37" t="s">
        <v>341</v>
      </c>
      <c r="C88" s="135">
        <v>79075.34</v>
      </c>
      <c r="D88" s="73"/>
      <c r="E88" s="10"/>
      <c r="F88" s="11"/>
    </row>
    <row r="89" spans="1:8" ht="14.25" customHeight="1" x14ac:dyDescent="0.2">
      <c r="A89" s="142" t="s">
        <v>229</v>
      </c>
      <c r="B89" s="37" t="s">
        <v>243</v>
      </c>
      <c r="C89" s="135">
        <v>0</v>
      </c>
      <c r="D89" s="30"/>
      <c r="E89" s="4"/>
      <c r="F89" s="11"/>
    </row>
    <row r="90" spans="1:8" ht="18" customHeight="1" x14ac:dyDescent="0.2">
      <c r="A90" s="150" t="s">
        <v>121</v>
      </c>
      <c r="B90" s="50" t="s">
        <v>122</v>
      </c>
      <c r="C90" s="138"/>
      <c r="D90" s="17"/>
      <c r="E90" s="22"/>
    </row>
    <row r="91" spans="1:8" ht="15.75" customHeight="1" x14ac:dyDescent="0.2">
      <c r="A91" s="142" t="s">
        <v>230</v>
      </c>
      <c r="B91" s="37" t="s">
        <v>231</v>
      </c>
      <c r="C91" s="135">
        <v>0</v>
      </c>
      <c r="D91" s="29"/>
      <c r="E91" s="22"/>
      <c r="F91" s="11"/>
    </row>
    <row r="92" spans="1:8" ht="16.5" customHeight="1" x14ac:dyDescent="0.2">
      <c r="A92" s="142" t="s">
        <v>125</v>
      </c>
      <c r="B92" s="37" t="s">
        <v>128</v>
      </c>
      <c r="C92" s="135">
        <v>0</v>
      </c>
      <c r="D92" s="22"/>
      <c r="E92" s="22"/>
      <c r="F92" s="11"/>
    </row>
    <row r="93" spans="1:8" x14ac:dyDescent="0.2">
      <c r="A93" s="142" t="s">
        <v>127</v>
      </c>
      <c r="B93" s="37" t="s">
        <v>126</v>
      </c>
      <c r="C93" s="135">
        <v>0</v>
      </c>
      <c r="D93" s="22"/>
      <c r="E93" s="27"/>
      <c r="F93" s="11"/>
    </row>
    <row r="94" spans="1:8" ht="16.5" customHeight="1" x14ac:dyDescent="0.2">
      <c r="A94" s="142" t="s">
        <v>123</v>
      </c>
      <c r="B94" s="37" t="s">
        <v>124</v>
      </c>
      <c r="C94" s="135"/>
      <c r="D94" s="20"/>
      <c r="E94" s="22"/>
      <c r="F94" s="11"/>
    </row>
    <row r="95" spans="1:8" ht="14.25" x14ac:dyDescent="0.2">
      <c r="A95" s="150" t="s">
        <v>88</v>
      </c>
      <c r="B95" s="49" t="s">
        <v>89</v>
      </c>
      <c r="C95" s="138"/>
      <c r="D95" s="84"/>
      <c r="E95" s="53"/>
      <c r="F95" s="26"/>
    </row>
    <row r="96" spans="1:8" x14ac:dyDescent="0.2">
      <c r="A96" s="142" t="s">
        <v>173</v>
      </c>
      <c r="B96" s="48" t="s">
        <v>174</v>
      </c>
      <c r="C96" s="135">
        <v>0</v>
      </c>
      <c r="D96" s="22"/>
      <c r="E96" s="7"/>
      <c r="F96" s="11"/>
    </row>
    <row r="97" spans="1:6" x14ac:dyDescent="0.2">
      <c r="A97" s="142" t="s">
        <v>90</v>
      </c>
      <c r="B97" s="37" t="s">
        <v>91</v>
      </c>
      <c r="C97" s="135">
        <v>0</v>
      </c>
      <c r="D97" s="18"/>
      <c r="E97" s="14"/>
      <c r="F97" s="11"/>
    </row>
    <row r="98" spans="1:6" x14ac:dyDescent="0.2">
      <c r="A98" s="142" t="s">
        <v>92</v>
      </c>
      <c r="B98" s="37" t="s">
        <v>93</v>
      </c>
      <c r="C98" s="135">
        <v>0</v>
      </c>
      <c r="D98" s="14"/>
      <c r="E98" s="16"/>
      <c r="F98" s="10"/>
    </row>
    <row r="99" spans="1:6" x14ac:dyDescent="0.2">
      <c r="A99" s="150" t="s">
        <v>94</v>
      </c>
      <c r="B99" s="50" t="s">
        <v>95</v>
      </c>
      <c r="C99" s="135">
        <v>0</v>
      </c>
      <c r="D99" s="22"/>
      <c r="E99" s="20"/>
      <c r="F99" s="11"/>
    </row>
    <row r="100" spans="1:6" x14ac:dyDescent="0.2">
      <c r="A100" s="142" t="s">
        <v>96</v>
      </c>
      <c r="B100" s="37" t="s">
        <v>95</v>
      </c>
      <c r="C100" s="135">
        <v>0</v>
      </c>
      <c r="D100" s="76"/>
      <c r="F100" s="11"/>
    </row>
    <row r="101" spans="1:6" x14ac:dyDescent="0.2">
      <c r="A101" s="150" t="s">
        <v>208</v>
      </c>
      <c r="B101" s="50" t="s">
        <v>207</v>
      </c>
      <c r="C101" s="135"/>
      <c r="D101" s="17"/>
      <c r="E101" s="20"/>
      <c r="F101" s="11"/>
    </row>
    <row r="102" spans="1:6" x14ac:dyDescent="0.2">
      <c r="A102" s="142" t="s">
        <v>206</v>
      </c>
      <c r="B102" s="51" t="s">
        <v>209</v>
      </c>
      <c r="C102" s="135">
        <v>0</v>
      </c>
      <c r="D102" s="6"/>
      <c r="E102" s="20"/>
      <c r="F102" s="11"/>
    </row>
    <row r="103" spans="1:6" x14ac:dyDescent="0.2">
      <c r="A103" s="150" t="s">
        <v>68</v>
      </c>
      <c r="B103" s="36" t="s">
        <v>69</v>
      </c>
      <c r="C103" s="138"/>
      <c r="D103" s="17"/>
      <c r="E103" s="20"/>
      <c r="F103" s="11"/>
    </row>
    <row r="104" spans="1:6" x14ac:dyDescent="0.2">
      <c r="A104" s="133" t="s">
        <v>64</v>
      </c>
      <c r="B104" s="35" t="s">
        <v>67</v>
      </c>
      <c r="C104" s="135">
        <v>0</v>
      </c>
      <c r="D104" s="18"/>
      <c r="E104" s="20"/>
      <c r="F104" s="11"/>
    </row>
    <row r="105" spans="1:6" x14ac:dyDescent="0.2">
      <c r="A105" s="133" t="s">
        <v>167</v>
      </c>
      <c r="B105" s="35" t="s">
        <v>168</v>
      </c>
      <c r="C105" s="155"/>
      <c r="D105" s="18"/>
      <c r="E105" s="20"/>
      <c r="F105" s="11"/>
    </row>
    <row r="106" spans="1:6" ht="12.75" customHeight="1" x14ac:dyDescent="0.2">
      <c r="A106" s="142" t="s">
        <v>97</v>
      </c>
      <c r="B106" s="37" t="s">
        <v>98</v>
      </c>
      <c r="C106" s="135">
        <v>0</v>
      </c>
      <c r="E106" s="20"/>
      <c r="F106" s="11"/>
    </row>
    <row r="107" spans="1:6" ht="18.75" customHeight="1" x14ac:dyDescent="0.2">
      <c r="A107" s="137" t="s">
        <v>99</v>
      </c>
      <c r="B107" s="49" t="s">
        <v>100</v>
      </c>
      <c r="C107" s="138"/>
      <c r="D107" s="6"/>
      <c r="E107" s="24"/>
      <c r="F107" s="11"/>
    </row>
    <row r="108" spans="1:6" ht="17.25" customHeight="1" x14ac:dyDescent="0.2">
      <c r="A108" s="137" t="s">
        <v>101</v>
      </c>
      <c r="B108" s="49" t="s">
        <v>102</v>
      </c>
      <c r="C108" s="138"/>
      <c r="D108" s="6"/>
      <c r="E108" s="20"/>
      <c r="F108" s="11"/>
    </row>
    <row r="109" spans="1:6" ht="15" customHeight="1" x14ac:dyDescent="0.2">
      <c r="A109" s="142" t="s">
        <v>103</v>
      </c>
      <c r="B109" s="37" t="s">
        <v>104</v>
      </c>
      <c r="C109" s="135"/>
      <c r="D109" s="69"/>
      <c r="E109" s="20"/>
      <c r="F109" s="11"/>
    </row>
    <row r="110" spans="1:6" x14ac:dyDescent="0.2">
      <c r="A110" s="150" t="s">
        <v>225</v>
      </c>
      <c r="B110" s="50" t="s">
        <v>228</v>
      </c>
      <c r="C110" s="135"/>
      <c r="D110" s="62"/>
      <c r="E110" s="20"/>
      <c r="F110" s="11"/>
    </row>
    <row r="111" spans="1:6" x14ac:dyDescent="0.2">
      <c r="A111" s="142" t="s">
        <v>218</v>
      </c>
      <c r="B111" s="37" t="s">
        <v>220</v>
      </c>
      <c r="C111" s="135"/>
      <c r="D111" s="89"/>
      <c r="E111" s="20"/>
      <c r="F111" s="11"/>
    </row>
    <row r="112" spans="1:6" x14ac:dyDescent="0.2">
      <c r="A112" s="142" t="s">
        <v>226</v>
      </c>
      <c r="B112" s="37" t="s">
        <v>227</v>
      </c>
      <c r="C112" s="135">
        <v>0</v>
      </c>
      <c r="D112" s="89"/>
      <c r="E112" s="20"/>
      <c r="F112" s="11"/>
    </row>
    <row r="113" spans="1:6" ht="14.25" x14ac:dyDescent="0.2">
      <c r="A113" s="150" t="s">
        <v>105</v>
      </c>
      <c r="B113" s="50" t="s">
        <v>106</v>
      </c>
      <c r="C113" s="138"/>
      <c r="D113" s="88"/>
      <c r="E113" s="20"/>
      <c r="F113" s="19"/>
    </row>
    <row r="114" spans="1:6" ht="15.75" customHeight="1" x14ac:dyDescent="0.2">
      <c r="A114" s="142" t="s">
        <v>261</v>
      </c>
      <c r="B114" s="37" t="s">
        <v>263</v>
      </c>
      <c r="C114" s="135">
        <v>0</v>
      </c>
      <c r="E114" s="20"/>
      <c r="F114" s="19"/>
    </row>
    <row r="115" spans="1:6" ht="13.5" customHeight="1" x14ac:dyDescent="0.2">
      <c r="A115" s="142" t="s">
        <v>186</v>
      </c>
      <c r="B115" s="37" t="s">
        <v>187</v>
      </c>
      <c r="C115" s="135">
        <v>0</v>
      </c>
      <c r="E115" s="20"/>
      <c r="F115" s="19"/>
    </row>
    <row r="116" spans="1:6" x14ac:dyDescent="0.2">
      <c r="A116" s="142" t="s">
        <v>107</v>
      </c>
      <c r="B116" s="37" t="s">
        <v>166</v>
      </c>
      <c r="C116" s="135">
        <v>0</v>
      </c>
      <c r="D116" s="29"/>
      <c r="E116" s="20"/>
      <c r="F116" s="19"/>
    </row>
    <row r="117" spans="1:6" x14ac:dyDescent="0.2">
      <c r="A117" s="150" t="s">
        <v>241</v>
      </c>
      <c r="B117" s="50" t="s">
        <v>242</v>
      </c>
      <c r="C117" s="141"/>
      <c r="D117" s="25"/>
      <c r="E117" s="20"/>
      <c r="F117" s="19"/>
    </row>
    <row r="118" spans="1:6" x14ac:dyDescent="0.2">
      <c r="A118" s="142" t="s">
        <v>247</v>
      </c>
      <c r="B118" s="37" t="s">
        <v>242</v>
      </c>
      <c r="C118" s="135">
        <v>0</v>
      </c>
      <c r="D118" s="25"/>
      <c r="E118" s="20"/>
      <c r="F118" s="19"/>
    </row>
    <row r="119" spans="1:6" x14ac:dyDescent="0.2">
      <c r="A119" s="150" t="s">
        <v>108</v>
      </c>
      <c r="B119" s="49" t="s">
        <v>109</v>
      </c>
      <c r="C119" s="138"/>
      <c r="D119" s="14"/>
      <c r="E119" s="6"/>
      <c r="F119" s="19"/>
    </row>
    <row r="120" spans="1:6" x14ac:dyDescent="0.2">
      <c r="A120" s="142" t="s">
        <v>134</v>
      </c>
      <c r="B120" s="51" t="s">
        <v>133</v>
      </c>
      <c r="C120" s="135">
        <v>0</v>
      </c>
      <c r="D120" s="29"/>
      <c r="E120" s="14"/>
      <c r="F120" s="11"/>
    </row>
    <row r="121" spans="1:6" ht="16.5" customHeight="1" x14ac:dyDescent="0.2">
      <c r="A121" s="142" t="s">
        <v>110</v>
      </c>
      <c r="B121" s="37" t="s">
        <v>111</v>
      </c>
      <c r="C121" s="135">
        <v>0</v>
      </c>
      <c r="D121" s="28"/>
      <c r="E121" s="64"/>
      <c r="F121" s="19"/>
    </row>
    <row r="122" spans="1:6" ht="15.75" customHeight="1" x14ac:dyDescent="0.2">
      <c r="A122" s="142" t="s">
        <v>112</v>
      </c>
      <c r="B122" s="37" t="s">
        <v>244</v>
      </c>
      <c r="C122" s="135">
        <v>0</v>
      </c>
      <c r="D122" s="69"/>
      <c r="E122" s="89"/>
      <c r="F122" s="19"/>
    </row>
    <row r="123" spans="1:6" ht="17.25" customHeight="1" x14ac:dyDescent="0.2">
      <c r="A123" s="142" t="s">
        <v>245</v>
      </c>
      <c r="B123" s="37" t="s">
        <v>113</v>
      </c>
      <c r="C123" s="135">
        <v>0</v>
      </c>
      <c r="D123" s="69"/>
      <c r="E123" s="89"/>
      <c r="F123" s="11"/>
    </row>
    <row r="124" spans="1:6" ht="15.75" customHeight="1" x14ac:dyDescent="0.2">
      <c r="A124" s="142" t="s">
        <v>163</v>
      </c>
      <c r="B124" s="51" t="s">
        <v>164</v>
      </c>
      <c r="C124" s="135">
        <v>0</v>
      </c>
      <c r="D124" s="17"/>
      <c r="E124" s="6"/>
      <c r="F124" s="11"/>
    </row>
    <row r="125" spans="1:6" ht="16.5" customHeight="1" x14ac:dyDescent="0.2">
      <c r="A125" s="150" t="s">
        <v>114</v>
      </c>
      <c r="B125" s="50" t="s">
        <v>115</v>
      </c>
      <c r="C125" s="135">
        <v>0</v>
      </c>
      <c r="D125" s="14"/>
      <c r="E125" s="14"/>
      <c r="F125" s="11"/>
    </row>
    <row r="126" spans="1:6" x14ac:dyDescent="0.2">
      <c r="A126" s="142" t="s">
        <v>116</v>
      </c>
      <c r="B126" s="37" t="s">
        <v>117</v>
      </c>
      <c r="C126" s="135">
        <v>0</v>
      </c>
      <c r="F126" s="11"/>
    </row>
    <row r="127" spans="1:6" ht="16.5" customHeight="1" x14ac:dyDescent="0.2">
      <c r="A127" s="142" t="s">
        <v>130</v>
      </c>
      <c r="B127" s="51" t="s">
        <v>201</v>
      </c>
      <c r="C127" s="135">
        <v>41128</v>
      </c>
      <c r="F127" s="11"/>
    </row>
    <row r="128" spans="1:6" ht="16.5" customHeight="1" x14ac:dyDescent="0.2">
      <c r="A128" s="142" t="s">
        <v>118</v>
      </c>
      <c r="B128" s="51" t="s">
        <v>160</v>
      </c>
      <c r="C128" s="135">
        <v>0</v>
      </c>
      <c r="F128" s="10"/>
    </row>
    <row r="129" spans="1:6" ht="16.5" customHeight="1" x14ac:dyDescent="0.2">
      <c r="A129" s="142" t="s">
        <v>129</v>
      </c>
      <c r="B129" s="51" t="s">
        <v>157</v>
      </c>
      <c r="C129" s="135">
        <f>85756.5+3937837</f>
        <v>4023593.5</v>
      </c>
      <c r="E129" s="30"/>
      <c r="F129" s="10"/>
    </row>
    <row r="130" spans="1:6" x14ac:dyDescent="0.2">
      <c r="A130" s="142" t="s">
        <v>131</v>
      </c>
      <c r="B130" s="51" t="s">
        <v>132</v>
      </c>
      <c r="C130" s="135">
        <v>0</v>
      </c>
      <c r="F130" s="10"/>
    </row>
    <row r="131" spans="1:6" x14ac:dyDescent="0.2">
      <c r="A131" s="142" t="s">
        <v>119</v>
      </c>
      <c r="B131" s="37" t="s">
        <v>120</v>
      </c>
      <c r="C131" s="135">
        <f>302276+78800.4</f>
        <v>381076.4</v>
      </c>
      <c r="F131" s="11"/>
    </row>
    <row r="132" spans="1:6" x14ac:dyDescent="0.2">
      <c r="A132" s="142" t="s">
        <v>195</v>
      </c>
      <c r="B132" s="37" t="s">
        <v>196</v>
      </c>
      <c r="C132" s="135">
        <v>0</v>
      </c>
      <c r="F132" s="11"/>
    </row>
    <row r="133" spans="1:6" x14ac:dyDescent="0.2">
      <c r="A133" s="142" t="s">
        <v>197</v>
      </c>
      <c r="B133" s="37" t="s">
        <v>198</v>
      </c>
      <c r="C133" s="135">
        <v>16410</v>
      </c>
      <c r="E133" s="10"/>
      <c r="F133" s="11"/>
    </row>
    <row r="134" spans="1:6" x14ac:dyDescent="0.2">
      <c r="A134" s="142" t="s">
        <v>162</v>
      </c>
      <c r="B134" s="51" t="s">
        <v>232</v>
      </c>
      <c r="C134" s="135">
        <v>0</v>
      </c>
      <c r="E134" s="10"/>
      <c r="F134" s="11"/>
    </row>
    <row r="135" spans="1:6" x14ac:dyDescent="0.2">
      <c r="A135" s="142" t="s">
        <v>349</v>
      </c>
      <c r="B135" s="51" t="s">
        <v>350</v>
      </c>
      <c r="C135" s="135">
        <v>28320</v>
      </c>
      <c r="F135" s="11"/>
    </row>
    <row r="136" spans="1:6" ht="13.5" thickBot="1" x14ac:dyDescent="0.25">
      <c r="A136" s="142" t="s">
        <v>310</v>
      </c>
      <c r="B136" s="51" t="s">
        <v>311</v>
      </c>
      <c r="C136" s="156">
        <f>405625+196470</f>
        <v>602095</v>
      </c>
      <c r="E136" s="30"/>
      <c r="F136" s="11"/>
    </row>
    <row r="137" spans="1:6" ht="13.5" thickBot="1" x14ac:dyDescent="0.25">
      <c r="A137" s="142"/>
      <c r="B137" s="46" t="s">
        <v>66</v>
      </c>
      <c r="C137" s="157">
        <f>SUM(C86:C136)</f>
        <v>5171698.24</v>
      </c>
      <c r="E137" s="6"/>
      <c r="F137" s="11"/>
    </row>
    <row r="138" spans="1:6" x14ac:dyDescent="0.2">
      <c r="A138" s="142"/>
      <c r="B138" s="39"/>
      <c r="C138" s="154"/>
      <c r="D138" s="6"/>
      <c r="E138" s="6"/>
      <c r="F138" s="11"/>
    </row>
    <row r="139" spans="1:6" x14ac:dyDescent="0.2">
      <c r="A139" s="149">
        <v>2.4</v>
      </c>
      <c r="B139" s="46" t="s">
        <v>75</v>
      </c>
      <c r="C139" s="141"/>
      <c r="D139" s="10"/>
      <c r="E139" s="6"/>
      <c r="F139" s="11"/>
    </row>
    <row r="140" spans="1:6" x14ac:dyDescent="0.2">
      <c r="A140" s="150" t="s">
        <v>76</v>
      </c>
      <c r="B140" s="36" t="s">
        <v>77</v>
      </c>
      <c r="C140" s="141"/>
      <c r="D140" s="74"/>
      <c r="E140" s="10"/>
      <c r="F140" s="11"/>
    </row>
    <row r="141" spans="1:6" ht="27.75" customHeight="1" thickBot="1" x14ac:dyDescent="0.25">
      <c r="A141" s="142" t="s">
        <v>78</v>
      </c>
      <c r="B141" s="35" t="s">
        <v>79</v>
      </c>
      <c r="C141" s="135">
        <f>100000+1814000+443000+200000+3250000+3940000+500000+109063416.58+100000+500000+300000</f>
        <v>120210416.58</v>
      </c>
      <c r="F141" s="11"/>
    </row>
    <row r="142" spans="1:6" ht="13.5" thickBot="1" x14ac:dyDescent="0.25">
      <c r="A142" s="142"/>
      <c r="B142" s="46" t="s">
        <v>81</v>
      </c>
      <c r="C142" s="158">
        <f>SUM(C140:C141)</f>
        <v>120210416.58</v>
      </c>
      <c r="D142" s="10"/>
      <c r="F142" s="11"/>
    </row>
    <row r="143" spans="1:6" x14ac:dyDescent="0.2">
      <c r="A143" s="142"/>
      <c r="B143" s="35"/>
      <c r="C143" s="154"/>
      <c r="D143" s="6"/>
      <c r="E143" s="6"/>
      <c r="F143" s="11"/>
    </row>
    <row r="144" spans="1:6" x14ac:dyDescent="0.2">
      <c r="A144" s="149">
        <v>2.6</v>
      </c>
      <c r="B144" s="36" t="s">
        <v>70</v>
      </c>
      <c r="C144" s="159"/>
      <c r="D144" s="6"/>
      <c r="F144" s="11"/>
    </row>
    <row r="145" spans="1:6" x14ac:dyDescent="0.2">
      <c r="A145" s="150" t="s">
        <v>71</v>
      </c>
      <c r="B145" s="46" t="s">
        <v>72</v>
      </c>
      <c r="C145" s="141"/>
      <c r="E145" s="8"/>
      <c r="F145" s="19"/>
    </row>
    <row r="146" spans="1:6" x14ac:dyDescent="0.2">
      <c r="A146" s="142" t="s">
        <v>80</v>
      </c>
      <c r="B146" s="35" t="s">
        <v>351</v>
      </c>
      <c r="C146" s="135">
        <f>48173.5</f>
        <v>48173.5</v>
      </c>
      <c r="D146" s="17"/>
      <c r="F146" s="19"/>
    </row>
    <row r="147" spans="1:6" ht="15" customHeight="1" x14ac:dyDescent="0.2">
      <c r="A147" s="142" t="s">
        <v>175</v>
      </c>
      <c r="B147" s="52" t="s">
        <v>176</v>
      </c>
      <c r="C147" s="135">
        <f>31722+513689.4</f>
        <v>545411.4</v>
      </c>
      <c r="D147" s="6"/>
      <c r="E147" s="30"/>
      <c r="F147" s="19"/>
    </row>
    <row r="148" spans="1:6" x14ac:dyDescent="0.2">
      <c r="A148" s="142" t="s">
        <v>73</v>
      </c>
      <c r="B148" s="35" t="s">
        <v>74</v>
      </c>
      <c r="C148" s="135">
        <v>0</v>
      </c>
      <c r="D148" s="30"/>
      <c r="F148" s="12"/>
    </row>
    <row r="149" spans="1:6" x14ac:dyDescent="0.2">
      <c r="A149" s="142" t="s">
        <v>191</v>
      </c>
      <c r="B149" s="35" t="s">
        <v>194</v>
      </c>
      <c r="C149" s="135">
        <v>0</v>
      </c>
      <c r="D149" s="30"/>
      <c r="F149" s="12"/>
    </row>
    <row r="150" spans="1:6" ht="12.75" customHeight="1" x14ac:dyDescent="0.2">
      <c r="A150" s="150" t="s">
        <v>203</v>
      </c>
      <c r="B150" s="46" t="s">
        <v>205</v>
      </c>
      <c r="C150" s="135"/>
      <c r="D150" s="21"/>
      <c r="F150" s="12"/>
    </row>
    <row r="151" spans="1:6" x14ac:dyDescent="0.2">
      <c r="A151" s="142" t="s">
        <v>204</v>
      </c>
      <c r="B151" s="39" t="s">
        <v>205</v>
      </c>
      <c r="C151" s="135">
        <f>94318</f>
        <v>94318</v>
      </c>
      <c r="D151" s="22"/>
      <c r="F151" s="12"/>
    </row>
    <row r="152" spans="1:6" x14ac:dyDescent="0.2">
      <c r="A152" s="150" t="s">
        <v>185</v>
      </c>
      <c r="B152" s="46" t="s">
        <v>83</v>
      </c>
      <c r="C152" s="138"/>
      <c r="D152" s="21"/>
      <c r="F152" s="12"/>
    </row>
    <row r="153" spans="1:6" x14ac:dyDescent="0.2">
      <c r="A153" s="142" t="s">
        <v>82</v>
      </c>
      <c r="B153" s="39" t="s">
        <v>83</v>
      </c>
      <c r="C153" s="135">
        <v>781750</v>
      </c>
      <c r="D153" s="89"/>
      <c r="F153" s="19"/>
    </row>
    <row r="154" spans="1:6" x14ac:dyDescent="0.2">
      <c r="A154" s="150" t="s">
        <v>189</v>
      </c>
      <c r="B154" s="46" t="s">
        <v>188</v>
      </c>
      <c r="C154" s="160"/>
      <c r="D154" s="14"/>
      <c r="F154" s="19"/>
    </row>
    <row r="155" spans="1:6" x14ac:dyDescent="0.2">
      <c r="A155" s="142" t="s">
        <v>190</v>
      </c>
      <c r="B155" s="39" t="s">
        <v>188</v>
      </c>
      <c r="C155" s="135">
        <f>1060482</f>
        <v>1060482</v>
      </c>
      <c r="D155" s="16"/>
      <c r="F155" s="19"/>
    </row>
    <row r="156" spans="1:6" x14ac:dyDescent="0.2">
      <c r="A156" s="152" t="s">
        <v>257</v>
      </c>
      <c r="B156" s="60" t="s">
        <v>258</v>
      </c>
      <c r="C156" s="141"/>
      <c r="D156" s="84"/>
      <c r="F156" s="19"/>
    </row>
    <row r="157" spans="1:6" x14ac:dyDescent="0.2">
      <c r="A157" s="151" t="s">
        <v>259</v>
      </c>
      <c r="B157" s="38" t="s">
        <v>258</v>
      </c>
      <c r="C157" s="135">
        <v>0</v>
      </c>
      <c r="D157" s="66"/>
      <c r="F157" s="19"/>
    </row>
    <row r="158" spans="1:6" x14ac:dyDescent="0.2">
      <c r="A158" s="150" t="s">
        <v>222</v>
      </c>
      <c r="B158" s="46" t="s">
        <v>221</v>
      </c>
      <c r="C158" s="135"/>
      <c r="D158" s="30"/>
      <c r="F158" s="19"/>
    </row>
    <row r="159" spans="1:6" x14ac:dyDescent="0.2">
      <c r="A159" s="150" t="s">
        <v>182</v>
      </c>
      <c r="B159" s="36" t="s">
        <v>183</v>
      </c>
      <c r="C159" s="160"/>
      <c r="D159" s="67"/>
      <c r="F159" s="19"/>
    </row>
    <row r="160" spans="1:6" x14ac:dyDescent="0.2">
      <c r="A160" s="142" t="s">
        <v>184</v>
      </c>
      <c r="B160" s="35" t="s">
        <v>183</v>
      </c>
      <c r="C160" s="135">
        <v>0</v>
      </c>
      <c r="D160" s="65"/>
      <c r="F160" s="19"/>
    </row>
    <row r="161" spans="1:6" ht="15.75" customHeight="1" x14ac:dyDescent="0.2">
      <c r="A161" s="142" t="s">
        <v>262</v>
      </c>
      <c r="B161" s="35" t="s">
        <v>266</v>
      </c>
      <c r="C161" s="135">
        <v>0</v>
      </c>
      <c r="D161" s="1"/>
      <c r="F161" s="19"/>
    </row>
    <row r="162" spans="1:6" x14ac:dyDescent="0.2">
      <c r="A162" s="142" t="s">
        <v>246</v>
      </c>
      <c r="B162" s="35" t="s">
        <v>248</v>
      </c>
      <c r="C162" s="135">
        <v>7375</v>
      </c>
      <c r="D162" s="8"/>
      <c r="F162" s="19"/>
    </row>
    <row r="163" spans="1:6" x14ac:dyDescent="0.2">
      <c r="A163" s="150" t="s">
        <v>223</v>
      </c>
      <c r="B163" s="36" t="s">
        <v>224</v>
      </c>
      <c r="C163" s="161"/>
      <c r="D163" s="22"/>
      <c r="F163" s="19"/>
    </row>
    <row r="164" spans="1:6" x14ac:dyDescent="0.2">
      <c r="A164" s="142" t="s">
        <v>219</v>
      </c>
      <c r="B164" s="35" t="s">
        <v>194</v>
      </c>
      <c r="C164" s="135">
        <v>0</v>
      </c>
      <c r="D164" s="22"/>
      <c r="E164" s="6"/>
      <c r="F164" s="19"/>
    </row>
    <row r="165" spans="1:6" x14ac:dyDescent="0.2">
      <c r="A165" s="162" t="s">
        <v>255</v>
      </c>
      <c r="B165" s="50" t="s">
        <v>254</v>
      </c>
      <c r="C165" s="141"/>
      <c r="D165" s="9"/>
      <c r="E165" s="6"/>
      <c r="F165" s="19"/>
    </row>
    <row r="166" spans="1:6" x14ac:dyDescent="0.2">
      <c r="A166" s="163" t="s">
        <v>256</v>
      </c>
      <c r="B166" s="37" t="s">
        <v>254</v>
      </c>
      <c r="C166" s="135">
        <v>0</v>
      </c>
      <c r="D166" s="30"/>
      <c r="E166" s="6"/>
      <c r="F166" s="19"/>
    </row>
    <row r="167" spans="1:6" x14ac:dyDescent="0.2">
      <c r="A167" s="162" t="s">
        <v>337</v>
      </c>
      <c r="B167" s="50" t="s">
        <v>338</v>
      </c>
      <c r="C167" s="135"/>
      <c r="D167" s="30"/>
      <c r="E167" s="6"/>
      <c r="F167" s="19"/>
    </row>
    <row r="168" spans="1:6" ht="13.5" thickBot="1" x14ac:dyDescent="0.25">
      <c r="A168" s="163" t="s">
        <v>339</v>
      </c>
      <c r="B168" s="37" t="s">
        <v>338</v>
      </c>
      <c r="C168" s="135">
        <v>21999674.670000002</v>
      </c>
      <c r="D168" s="30"/>
      <c r="E168" s="93"/>
      <c r="F168" s="19"/>
    </row>
    <row r="169" spans="1:6" ht="13.5" thickBot="1" x14ac:dyDescent="0.25">
      <c r="A169" s="142"/>
      <c r="B169" s="46" t="s">
        <v>322</v>
      </c>
      <c r="C169" s="157">
        <f>SUM(C144:C168)</f>
        <v>24537184.57</v>
      </c>
      <c r="D169" s="20"/>
      <c r="E169" s="14"/>
      <c r="F169" s="12"/>
    </row>
    <row r="170" spans="1:6" ht="13.5" thickBot="1" x14ac:dyDescent="0.25">
      <c r="A170" s="142"/>
      <c r="B170" s="39"/>
      <c r="C170" s="164"/>
      <c r="D170" s="29"/>
      <c r="E170" s="14"/>
      <c r="F170" s="11"/>
    </row>
    <row r="171" spans="1:6" ht="13.5" thickBot="1" x14ac:dyDescent="0.25">
      <c r="A171" s="133"/>
      <c r="B171" s="34" t="s">
        <v>21</v>
      </c>
      <c r="C171" s="165">
        <f>C37+C82+C137+C142+C169</f>
        <v>193609095.69999999</v>
      </c>
      <c r="D171" s="30"/>
      <c r="E171" s="16"/>
      <c r="F171" s="11"/>
    </row>
    <row r="172" spans="1:6" ht="13.5" thickTop="1" x14ac:dyDescent="0.2">
      <c r="A172" s="166"/>
      <c r="B172" s="101"/>
      <c r="C172" s="167"/>
      <c r="D172" s="14"/>
      <c r="E172" s="16"/>
      <c r="F172" s="11"/>
    </row>
    <row r="173" spans="1:6" x14ac:dyDescent="0.2">
      <c r="A173" s="168"/>
      <c r="B173" s="99"/>
      <c r="C173" s="169"/>
      <c r="D173" s="14"/>
      <c r="E173" s="16"/>
      <c r="F173" s="11"/>
    </row>
    <row r="174" spans="1:6" x14ac:dyDescent="0.2">
      <c r="A174" s="166"/>
      <c r="B174" s="101"/>
      <c r="C174" s="167"/>
      <c r="D174" s="14"/>
      <c r="E174" s="16"/>
      <c r="F174" s="11"/>
    </row>
    <row r="175" spans="1:6" x14ac:dyDescent="0.2">
      <c r="A175" s="170"/>
      <c r="B175" s="171"/>
      <c r="C175" s="172"/>
      <c r="D175" s="14"/>
      <c r="E175" s="16"/>
      <c r="F175" s="11"/>
    </row>
    <row r="176" spans="1:6" x14ac:dyDescent="0.2">
      <c r="A176" s="170" t="s">
        <v>161</v>
      </c>
      <c r="B176" s="171"/>
      <c r="C176" s="172"/>
      <c r="D176" s="14"/>
      <c r="E176" s="16"/>
      <c r="F176" s="11"/>
    </row>
    <row r="177" spans="1:6" x14ac:dyDescent="0.2">
      <c r="A177" s="173" t="s">
        <v>10</v>
      </c>
      <c r="B177" s="174"/>
      <c r="C177" s="175"/>
      <c r="D177" s="14"/>
      <c r="E177" s="16"/>
      <c r="F177" s="11"/>
    </row>
    <row r="178" spans="1:6" ht="10.5" customHeight="1" thickBot="1" x14ac:dyDescent="0.25">
      <c r="A178" s="176"/>
      <c r="B178" s="177"/>
      <c r="C178" s="178"/>
      <c r="D178" s="14"/>
      <c r="E178" s="16"/>
      <c r="F178" s="11"/>
    </row>
    <row r="179" spans="1:6" x14ac:dyDescent="0.2">
      <c r="A179" s="16"/>
      <c r="B179" s="11"/>
    </row>
    <row r="180" spans="1:6" ht="13.5" thickBot="1" x14ac:dyDescent="0.25"/>
    <row r="181" spans="1:6" x14ac:dyDescent="0.2">
      <c r="A181" s="179"/>
      <c r="B181" s="180"/>
      <c r="C181" s="181"/>
    </row>
    <row r="182" spans="1:6" x14ac:dyDescent="0.2">
      <c r="A182" s="182"/>
      <c r="B182" s="4"/>
      <c r="C182" s="183"/>
    </row>
    <row r="183" spans="1:6" x14ac:dyDescent="0.2">
      <c r="A183" s="182"/>
      <c r="B183" s="4"/>
      <c r="C183" s="183"/>
    </row>
    <row r="184" spans="1:6" x14ac:dyDescent="0.2">
      <c r="A184" s="182"/>
      <c r="B184" s="4"/>
      <c r="C184" s="183"/>
    </row>
    <row r="185" spans="1:6" x14ac:dyDescent="0.2">
      <c r="A185" s="182"/>
      <c r="B185" s="4"/>
      <c r="C185" s="183"/>
    </row>
    <row r="186" spans="1:6" x14ac:dyDescent="0.2">
      <c r="A186" s="182"/>
      <c r="B186" s="4"/>
      <c r="C186" s="183"/>
    </row>
    <row r="187" spans="1:6" x14ac:dyDescent="0.2">
      <c r="A187" s="184" t="s">
        <v>321</v>
      </c>
      <c r="B187" s="100"/>
      <c r="C187" s="185"/>
    </row>
    <row r="188" spans="1:6" x14ac:dyDescent="0.2">
      <c r="A188" s="186" t="s">
        <v>2</v>
      </c>
      <c r="B188" s="187"/>
      <c r="C188" s="188"/>
    </row>
    <row r="189" spans="1:6" x14ac:dyDescent="0.2">
      <c r="A189" s="125" t="s">
        <v>348</v>
      </c>
      <c r="B189" s="126"/>
      <c r="C189" s="127"/>
    </row>
    <row r="190" spans="1:6" x14ac:dyDescent="0.2">
      <c r="A190" s="189" t="s">
        <v>33</v>
      </c>
      <c r="B190" s="107"/>
      <c r="C190" s="190"/>
    </row>
    <row r="191" spans="1:6" x14ac:dyDescent="0.2">
      <c r="A191" s="191" t="s">
        <v>20</v>
      </c>
      <c r="B191" s="79" t="s">
        <v>0</v>
      </c>
      <c r="C191" s="192" t="s">
        <v>1</v>
      </c>
    </row>
    <row r="192" spans="1:6" x14ac:dyDescent="0.2">
      <c r="A192" s="132" t="s">
        <v>6</v>
      </c>
      <c r="B192" s="34" t="s">
        <v>25</v>
      </c>
      <c r="C192" s="138"/>
    </row>
    <row r="193" spans="1:3" x14ac:dyDescent="0.2">
      <c r="A193" s="133" t="s">
        <v>7</v>
      </c>
      <c r="B193" s="35" t="s">
        <v>26</v>
      </c>
      <c r="C193" s="134">
        <v>0</v>
      </c>
    </row>
    <row r="194" spans="1:3" x14ac:dyDescent="0.2">
      <c r="A194" s="133" t="s">
        <v>8</v>
      </c>
      <c r="B194" s="35" t="s">
        <v>27</v>
      </c>
      <c r="C194" s="134">
        <v>0</v>
      </c>
    </row>
    <row r="195" spans="1:3" x14ac:dyDescent="0.2">
      <c r="A195" s="133" t="s">
        <v>253</v>
      </c>
      <c r="B195" s="35" t="s">
        <v>28</v>
      </c>
      <c r="C195" s="134">
        <v>0</v>
      </c>
    </row>
    <row r="196" spans="1:3" ht="13.5" thickBot="1" x14ac:dyDescent="0.25">
      <c r="A196" s="133" t="s">
        <v>12</v>
      </c>
      <c r="B196" s="35" t="s">
        <v>29</v>
      </c>
      <c r="C196" s="193">
        <v>0</v>
      </c>
    </row>
    <row r="197" spans="1:3" ht="13.5" thickBot="1" x14ac:dyDescent="0.25">
      <c r="A197" s="194"/>
      <c r="B197" s="83" t="s">
        <v>327</v>
      </c>
      <c r="C197" s="195">
        <f>SUM(C193:C196)</f>
        <v>0</v>
      </c>
    </row>
    <row r="198" spans="1:3" x14ac:dyDescent="0.2">
      <c r="A198" s="194"/>
      <c r="B198" s="83"/>
      <c r="C198" s="196"/>
    </row>
    <row r="199" spans="1:3" x14ac:dyDescent="0.2">
      <c r="A199" s="197">
        <v>2.2000000000000002</v>
      </c>
      <c r="B199" s="78" t="s">
        <v>14</v>
      </c>
      <c r="C199" s="198"/>
    </row>
    <row r="200" spans="1:3" x14ac:dyDescent="0.2">
      <c r="A200" s="197" t="s">
        <v>15</v>
      </c>
      <c r="B200" s="80" t="s">
        <v>325</v>
      </c>
      <c r="C200" s="198"/>
    </row>
    <row r="201" spans="1:3" x14ac:dyDescent="0.2">
      <c r="A201" s="199" t="s">
        <v>326</v>
      </c>
      <c r="B201" s="77" t="s">
        <v>324</v>
      </c>
      <c r="C201" s="134">
        <v>2180.86</v>
      </c>
    </row>
    <row r="202" spans="1:3" x14ac:dyDescent="0.2">
      <c r="A202" s="200" t="s">
        <v>139</v>
      </c>
      <c r="B202" s="78" t="s">
        <v>140</v>
      </c>
      <c r="C202" s="198"/>
    </row>
    <row r="203" spans="1:3" x14ac:dyDescent="0.2">
      <c r="A203" s="201" t="s">
        <v>141</v>
      </c>
      <c r="B203" s="82" t="s">
        <v>142</v>
      </c>
      <c r="C203" s="202">
        <v>0</v>
      </c>
    </row>
    <row r="204" spans="1:3" x14ac:dyDescent="0.2">
      <c r="A204" s="201" t="s">
        <v>143</v>
      </c>
      <c r="B204" s="82" t="s">
        <v>268</v>
      </c>
      <c r="C204" s="202">
        <v>0</v>
      </c>
    </row>
    <row r="205" spans="1:3" x14ac:dyDescent="0.2">
      <c r="A205" s="200" t="s">
        <v>47</v>
      </c>
      <c r="B205" s="78" t="s">
        <v>46</v>
      </c>
      <c r="C205" s="198"/>
    </row>
    <row r="206" spans="1:3" x14ac:dyDescent="0.2">
      <c r="A206" s="201" t="s">
        <v>48</v>
      </c>
      <c r="B206" s="82" t="s">
        <v>269</v>
      </c>
      <c r="C206" s="202">
        <v>0</v>
      </c>
    </row>
    <row r="207" spans="1:3" x14ac:dyDescent="0.2">
      <c r="A207" s="201" t="s">
        <v>334</v>
      </c>
      <c r="B207" s="82" t="s">
        <v>335</v>
      </c>
      <c r="C207" s="202">
        <v>0</v>
      </c>
    </row>
    <row r="208" spans="1:3" x14ac:dyDescent="0.2">
      <c r="A208" s="200" t="s">
        <v>63</v>
      </c>
      <c r="B208" s="78" t="s">
        <v>270</v>
      </c>
      <c r="C208" s="198"/>
    </row>
    <row r="209" spans="1:3" x14ac:dyDescent="0.2">
      <c r="A209" s="201" t="s">
        <v>271</v>
      </c>
      <c r="B209" s="82" t="s">
        <v>272</v>
      </c>
      <c r="C209" s="202">
        <v>0</v>
      </c>
    </row>
    <row r="210" spans="1:3" x14ac:dyDescent="0.2">
      <c r="A210" s="200" t="s">
        <v>136</v>
      </c>
      <c r="B210" s="78" t="s">
        <v>137</v>
      </c>
      <c r="C210" s="198"/>
    </row>
    <row r="211" spans="1:3" x14ac:dyDescent="0.2">
      <c r="A211" s="201" t="s">
        <v>273</v>
      </c>
      <c r="B211" s="82" t="s">
        <v>265</v>
      </c>
      <c r="C211" s="202">
        <v>0</v>
      </c>
    </row>
    <row r="212" spans="1:3" ht="22.5" x14ac:dyDescent="0.2">
      <c r="A212" s="200" t="s">
        <v>274</v>
      </c>
      <c r="B212" s="78" t="s">
        <v>275</v>
      </c>
      <c r="C212" s="198"/>
    </row>
    <row r="213" spans="1:3" x14ac:dyDescent="0.2">
      <c r="A213" s="201" t="s">
        <v>172</v>
      </c>
      <c r="B213" s="82" t="s">
        <v>276</v>
      </c>
      <c r="C213" s="198"/>
    </row>
    <row r="214" spans="1:3" x14ac:dyDescent="0.2">
      <c r="A214" s="201" t="s">
        <v>170</v>
      </c>
      <c r="B214" s="82" t="s">
        <v>277</v>
      </c>
      <c r="C214" s="202">
        <v>0</v>
      </c>
    </row>
    <row r="215" spans="1:3" ht="22.5" x14ac:dyDescent="0.2">
      <c r="A215" s="201" t="s">
        <v>177</v>
      </c>
      <c r="B215" s="82" t="s">
        <v>278</v>
      </c>
      <c r="C215" s="202">
        <v>16630.13</v>
      </c>
    </row>
    <row r="216" spans="1:3" x14ac:dyDescent="0.2">
      <c r="A216" s="200" t="s">
        <v>233</v>
      </c>
      <c r="B216" s="78" t="s">
        <v>234</v>
      </c>
      <c r="C216" s="198"/>
    </row>
    <row r="217" spans="1:3" x14ac:dyDescent="0.2">
      <c r="A217" s="201" t="s">
        <v>235</v>
      </c>
      <c r="B217" s="82" t="s">
        <v>236</v>
      </c>
      <c r="C217" s="202">
        <v>0</v>
      </c>
    </row>
    <row r="218" spans="1:3" x14ac:dyDescent="0.2">
      <c r="A218" s="201" t="s">
        <v>237</v>
      </c>
      <c r="B218" s="82" t="s">
        <v>279</v>
      </c>
      <c r="C218" s="202">
        <v>0</v>
      </c>
    </row>
    <row r="219" spans="1:3" x14ac:dyDescent="0.2">
      <c r="A219" s="201" t="s">
        <v>239</v>
      </c>
      <c r="B219" s="82" t="s">
        <v>280</v>
      </c>
      <c r="C219" s="202">
        <v>0</v>
      </c>
    </row>
    <row r="220" spans="1:3" ht="22.5" x14ac:dyDescent="0.2">
      <c r="A220" s="200" t="s">
        <v>52</v>
      </c>
      <c r="B220" s="78" t="s">
        <v>281</v>
      </c>
      <c r="C220" s="198"/>
    </row>
    <row r="221" spans="1:3" x14ac:dyDescent="0.2">
      <c r="A221" s="201" t="s">
        <v>50</v>
      </c>
      <c r="B221" s="82" t="s">
        <v>282</v>
      </c>
      <c r="C221" s="202">
        <v>0</v>
      </c>
    </row>
    <row r="222" spans="1:3" x14ac:dyDescent="0.2">
      <c r="A222" s="201" t="s">
        <v>283</v>
      </c>
      <c r="B222" s="82" t="s">
        <v>284</v>
      </c>
      <c r="C222" s="198"/>
    </row>
    <row r="223" spans="1:3" x14ac:dyDescent="0.2">
      <c r="A223" s="201" t="s">
        <v>39</v>
      </c>
      <c r="B223" s="82" t="s">
        <v>285</v>
      </c>
      <c r="C223" s="198"/>
    </row>
    <row r="224" spans="1:3" x14ac:dyDescent="0.2">
      <c r="A224" s="201" t="s">
        <v>199</v>
      </c>
      <c r="B224" s="82" t="s">
        <v>286</v>
      </c>
      <c r="C224" s="202">
        <v>0</v>
      </c>
    </row>
    <row r="225" spans="1:3" x14ac:dyDescent="0.2">
      <c r="A225" s="201" t="s">
        <v>287</v>
      </c>
      <c r="B225" s="82" t="s">
        <v>288</v>
      </c>
      <c r="C225" s="202">
        <v>0</v>
      </c>
    </row>
    <row r="226" spans="1:3" x14ac:dyDescent="0.2">
      <c r="A226" s="201" t="s">
        <v>289</v>
      </c>
      <c r="B226" s="82" t="s">
        <v>290</v>
      </c>
      <c r="C226" s="202">
        <v>0</v>
      </c>
    </row>
    <row r="227" spans="1:3" x14ac:dyDescent="0.2">
      <c r="A227" s="201" t="s">
        <v>145</v>
      </c>
      <c r="B227" s="82" t="s">
        <v>291</v>
      </c>
      <c r="C227" s="202">
        <v>0</v>
      </c>
    </row>
    <row r="228" spans="1:3" x14ac:dyDescent="0.2">
      <c r="A228" s="201" t="s">
        <v>147</v>
      </c>
      <c r="B228" s="82" t="s">
        <v>135</v>
      </c>
      <c r="C228" s="202">
        <v>0</v>
      </c>
    </row>
    <row r="229" spans="1:3" ht="13.5" thickBot="1" x14ac:dyDescent="0.25">
      <c r="A229" s="201" t="s">
        <v>292</v>
      </c>
      <c r="B229" s="82" t="s">
        <v>293</v>
      </c>
      <c r="C229" s="203">
        <v>0</v>
      </c>
    </row>
    <row r="230" spans="1:3" ht="13.5" thickBot="1" x14ac:dyDescent="0.25">
      <c r="A230" s="201"/>
      <c r="B230" s="78" t="s">
        <v>294</v>
      </c>
      <c r="C230" s="204">
        <f>SUM(C199:C229)</f>
        <v>18810.990000000002</v>
      </c>
    </row>
    <row r="231" spans="1:3" x14ac:dyDescent="0.2">
      <c r="A231" s="201"/>
      <c r="B231" s="82"/>
      <c r="C231" s="205"/>
    </row>
    <row r="232" spans="1:3" x14ac:dyDescent="0.2">
      <c r="A232" s="197">
        <v>2.2999999999999998</v>
      </c>
      <c r="B232" s="78" t="s">
        <v>65</v>
      </c>
      <c r="C232" s="198"/>
    </row>
    <row r="233" spans="1:3" x14ac:dyDescent="0.2">
      <c r="A233" s="200" t="s">
        <v>36</v>
      </c>
      <c r="B233" s="78" t="s">
        <v>84</v>
      </c>
      <c r="C233" s="198"/>
    </row>
    <row r="234" spans="1:3" x14ac:dyDescent="0.2">
      <c r="A234" s="201" t="s">
        <v>85</v>
      </c>
      <c r="B234" s="82" t="s">
        <v>86</v>
      </c>
      <c r="C234" s="202">
        <v>0</v>
      </c>
    </row>
    <row r="235" spans="1:3" x14ac:dyDescent="0.2">
      <c r="A235" s="201" t="s">
        <v>87</v>
      </c>
      <c r="B235" s="82" t="s">
        <v>86</v>
      </c>
      <c r="C235" s="202">
        <v>0</v>
      </c>
    </row>
    <row r="236" spans="1:3" x14ac:dyDescent="0.2">
      <c r="A236" s="201" t="s">
        <v>295</v>
      </c>
      <c r="B236" s="82" t="s">
        <v>296</v>
      </c>
      <c r="C236" s="202">
        <v>0</v>
      </c>
    </row>
    <row r="237" spans="1:3" x14ac:dyDescent="0.2">
      <c r="A237" s="201" t="s">
        <v>229</v>
      </c>
      <c r="B237" s="82" t="s">
        <v>301</v>
      </c>
      <c r="C237" s="202">
        <v>0</v>
      </c>
    </row>
    <row r="238" spans="1:3" x14ac:dyDescent="0.2">
      <c r="A238" s="200" t="s">
        <v>297</v>
      </c>
      <c r="B238" s="78" t="s">
        <v>298</v>
      </c>
      <c r="C238" s="202">
        <v>0</v>
      </c>
    </row>
    <row r="239" spans="1:3" x14ac:dyDescent="0.2">
      <c r="A239" s="201" t="s">
        <v>230</v>
      </c>
      <c r="B239" s="82" t="s">
        <v>346</v>
      </c>
      <c r="C239" s="202">
        <v>0</v>
      </c>
    </row>
    <row r="240" spans="1:3" x14ac:dyDescent="0.2">
      <c r="A240" s="201" t="s">
        <v>125</v>
      </c>
      <c r="B240" s="82" t="s">
        <v>128</v>
      </c>
      <c r="C240" s="202">
        <v>0</v>
      </c>
    </row>
    <row r="241" spans="1:3" x14ac:dyDescent="0.2">
      <c r="A241" s="201" t="s">
        <v>127</v>
      </c>
      <c r="B241" s="82" t="s">
        <v>299</v>
      </c>
      <c r="C241" s="202">
        <v>40680</v>
      </c>
    </row>
    <row r="242" spans="1:3" x14ac:dyDescent="0.2">
      <c r="A242" s="201" t="s">
        <v>300</v>
      </c>
      <c r="B242" s="82" t="s">
        <v>301</v>
      </c>
      <c r="C242" s="202">
        <v>0</v>
      </c>
    </row>
    <row r="243" spans="1:3" x14ac:dyDescent="0.2">
      <c r="A243" s="200" t="s">
        <v>88</v>
      </c>
      <c r="B243" s="78" t="s">
        <v>89</v>
      </c>
      <c r="C243" s="202"/>
    </row>
    <row r="244" spans="1:3" x14ac:dyDescent="0.2">
      <c r="A244" s="201" t="s">
        <v>173</v>
      </c>
      <c r="B244" s="82" t="s">
        <v>302</v>
      </c>
      <c r="C244" s="202">
        <v>0</v>
      </c>
    </row>
    <row r="245" spans="1:3" x14ac:dyDescent="0.2">
      <c r="A245" s="201" t="s">
        <v>90</v>
      </c>
      <c r="B245" s="82" t="s">
        <v>91</v>
      </c>
      <c r="C245" s="202">
        <v>0</v>
      </c>
    </row>
    <row r="246" spans="1:3" x14ac:dyDescent="0.2">
      <c r="A246" s="201" t="s">
        <v>92</v>
      </c>
      <c r="B246" s="82" t="s">
        <v>93</v>
      </c>
      <c r="C246" s="202">
        <v>0</v>
      </c>
    </row>
    <row r="247" spans="1:3" x14ac:dyDescent="0.2">
      <c r="A247" s="201" t="s">
        <v>94</v>
      </c>
      <c r="B247" s="82" t="s">
        <v>95</v>
      </c>
      <c r="C247" s="202">
        <v>0</v>
      </c>
    </row>
    <row r="248" spans="1:3" x14ac:dyDescent="0.2">
      <c r="A248" s="201" t="s">
        <v>96</v>
      </c>
      <c r="B248" s="82" t="s">
        <v>95</v>
      </c>
      <c r="C248" s="202">
        <v>0</v>
      </c>
    </row>
    <row r="249" spans="1:3" x14ac:dyDescent="0.2">
      <c r="A249" s="200" t="s">
        <v>208</v>
      </c>
      <c r="B249" s="78" t="s">
        <v>209</v>
      </c>
      <c r="C249" s="202"/>
    </row>
    <row r="250" spans="1:3" x14ac:dyDescent="0.2">
      <c r="A250" s="201" t="s">
        <v>206</v>
      </c>
      <c r="B250" s="82" t="s">
        <v>209</v>
      </c>
      <c r="C250" s="202">
        <v>0</v>
      </c>
    </row>
    <row r="251" spans="1:3" x14ac:dyDescent="0.2">
      <c r="A251" s="200" t="s">
        <v>68</v>
      </c>
      <c r="B251" s="78" t="s">
        <v>69</v>
      </c>
      <c r="C251" s="198"/>
    </row>
    <row r="252" spans="1:3" x14ac:dyDescent="0.2">
      <c r="A252" s="201" t="s">
        <v>167</v>
      </c>
      <c r="B252" s="82" t="s">
        <v>168</v>
      </c>
      <c r="C252" s="202">
        <v>0</v>
      </c>
    </row>
    <row r="253" spans="1:3" x14ac:dyDescent="0.2">
      <c r="A253" s="201" t="s">
        <v>97</v>
      </c>
      <c r="B253" s="82" t="s">
        <v>98</v>
      </c>
      <c r="C253" s="202">
        <v>0</v>
      </c>
    </row>
    <row r="254" spans="1:3" x14ac:dyDescent="0.2">
      <c r="A254" s="200" t="s">
        <v>99</v>
      </c>
      <c r="B254" s="78" t="s">
        <v>100</v>
      </c>
      <c r="C254" s="198"/>
    </row>
    <row r="255" spans="1:3" x14ac:dyDescent="0.2">
      <c r="A255" s="201" t="s">
        <v>101</v>
      </c>
      <c r="B255" s="82" t="s">
        <v>102</v>
      </c>
      <c r="C255" s="202">
        <v>0</v>
      </c>
    </row>
    <row r="256" spans="1:3" x14ac:dyDescent="0.2">
      <c r="A256" s="201" t="s">
        <v>103</v>
      </c>
      <c r="B256" s="82" t="s">
        <v>104</v>
      </c>
      <c r="C256" s="202">
        <v>0</v>
      </c>
    </row>
    <row r="257" spans="1:3" x14ac:dyDescent="0.2">
      <c r="A257" s="200" t="s">
        <v>105</v>
      </c>
      <c r="B257" s="78" t="s">
        <v>106</v>
      </c>
      <c r="C257" s="198"/>
    </row>
    <row r="258" spans="1:3" x14ac:dyDescent="0.2">
      <c r="A258" s="201" t="s">
        <v>186</v>
      </c>
      <c r="B258" s="82" t="s">
        <v>187</v>
      </c>
      <c r="C258" s="202">
        <v>0</v>
      </c>
    </row>
    <row r="259" spans="1:3" x14ac:dyDescent="0.2">
      <c r="A259" s="201" t="s">
        <v>107</v>
      </c>
      <c r="B259" s="82" t="s">
        <v>303</v>
      </c>
      <c r="C259" s="202">
        <v>0</v>
      </c>
    </row>
    <row r="260" spans="1:3" x14ac:dyDescent="0.2">
      <c r="A260" s="200" t="s">
        <v>241</v>
      </c>
      <c r="B260" s="78" t="s">
        <v>304</v>
      </c>
      <c r="C260" s="198"/>
    </row>
    <row r="261" spans="1:3" x14ac:dyDescent="0.2">
      <c r="A261" s="201" t="s">
        <v>247</v>
      </c>
      <c r="B261" s="82" t="s">
        <v>242</v>
      </c>
      <c r="C261" s="202">
        <v>0</v>
      </c>
    </row>
    <row r="262" spans="1:3" x14ac:dyDescent="0.2">
      <c r="A262" s="200" t="s">
        <v>108</v>
      </c>
      <c r="B262" s="78" t="s">
        <v>109</v>
      </c>
      <c r="C262" s="198"/>
    </row>
    <row r="263" spans="1:3" x14ac:dyDescent="0.2">
      <c r="A263" s="201" t="s">
        <v>134</v>
      </c>
      <c r="B263" s="82" t="s">
        <v>133</v>
      </c>
      <c r="C263" s="202">
        <v>0</v>
      </c>
    </row>
    <row r="264" spans="1:3" x14ac:dyDescent="0.2">
      <c r="A264" s="201" t="s">
        <v>110</v>
      </c>
      <c r="B264" s="82" t="s">
        <v>111</v>
      </c>
      <c r="C264" s="202">
        <v>0</v>
      </c>
    </row>
    <row r="265" spans="1:3" x14ac:dyDescent="0.2">
      <c r="A265" s="201" t="s">
        <v>112</v>
      </c>
      <c r="B265" s="82" t="s">
        <v>244</v>
      </c>
      <c r="C265" s="202">
        <v>0</v>
      </c>
    </row>
    <row r="266" spans="1:3" x14ac:dyDescent="0.2">
      <c r="A266" s="201" t="s">
        <v>305</v>
      </c>
      <c r="B266" s="82" t="s">
        <v>113</v>
      </c>
      <c r="C266" s="202">
        <v>0</v>
      </c>
    </row>
    <row r="267" spans="1:3" x14ac:dyDescent="0.2">
      <c r="A267" s="201" t="s">
        <v>163</v>
      </c>
      <c r="B267" s="82" t="s">
        <v>306</v>
      </c>
      <c r="C267" s="202">
        <v>0</v>
      </c>
    </row>
    <row r="268" spans="1:3" x14ac:dyDescent="0.2">
      <c r="A268" s="200" t="s">
        <v>114</v>
      </c>
      <c r="B268" s="78" t="s">
        <v>115</v>
      </c>
      <c r="C268" s="198"/>
    </row>
    <row r="269" spans="1:3" x14ac:dyDescent="0.2">
      <c r="A269" s="201" t="s">
        <v>116</v>
      </c>
      <c r="B269" s="82" t="s">
        <v>117</v>
      </c>
      <c r="C269" s="202">
        <v>0</v>
      </c>
    </row>
    <row r="270" spans="1:3" x14ac:dyDescent="0.2">
      <c r="A270" s="201" t="s">
        <v>130</v>
      </c>
      <c r="B270" s="82" t="s">
        <v>201</v>
      </c>
      <c r="C270" s="202">
        <v>0</v>
      </c>
    </row>
    <row r="271" spans="1:3" x14ac:dyDescent="0.2">
      <c r="A271" s="201" t="s">
        <v>118</v>
      </c>
      <c r="B271" s="82" t="s">
        <v>307</v>
      </c>
      <c r="C271" s="202">
        <v>0</v>
      </c>
    </row>
    <row r="272" spans="1:3" x14ac:dyDescent="0.2">
      <c r="A272" s="201" t="s">
        <v>129</v>
      </c>
      <c r="B272" s="82" t="s">
        <v>308</v>
      </c>
      <c r="C272" s="202">
        <v>0</v>
      </c>
    </row>
    <row r="273" spans="1:3" x14ac:dyDescent="0.2">
      <c r="A273" s="201" t="s">
        <v>131</v>
      </c>
      <c r="B273" s="82" t="s">
        <v>132</v>
      </c>
      <c r="C273" s="202">
        <v>0</v>
      </c>
    </row>
    <row r="274" spans="1:3" x14ac:dyDescent="0.2">
      <c r="A274" s="201" t="s">
        <v>119</v>
      </c>
      <c r="B274" s="82" t="s">
        <v>120</v>
      </c>
      <c r="C274" s="202">
        <v>0</v>
      </c>
    </row>
    <row r="275" spans="1:3" x14ac:dyDescent="0.2">
      <c r="A275" s="201" t="s">
        <v>162</v>
      </c>
      <c r="B275" s="82" t="s">
        <v>309</v>
      </c>
      <c r="C275" s="202">
        <v>0</v>
      </c>
    </row>
    <row r="276" spans="1:3" ht="13.5" thickBot="1" x14ac:dyDescent="0.25">
      <c r="A276" s="201" t="s">
        <v>310</v>
      </c>
      <c r="B276" s="82" t="s">
        <v>311</v>
      </c>
      <c r="C276" s="203">
        <v>0</v>
      </c>
    </row>
    <row r="277" spans="1:3" ht="13.5" thickBot="1" x14ac:dyDescent="0.25">
      <c r="A277" s="201"/>
      <c r="B277" s="78" t="s">
        <v>66</v>
      </c>
      <c r="C277" s="204">
        <f>SUM(C233:C276)</f>
        <v>40680</v>
      </c>
    </row>
    <row r="278" spans="1:3" x14ac:dyDescent="0.2">
      <c r="A278" s="201"/>
      <c r="B278" s="82"/>
      <c r="C278" s="205"/>
    </row>
    <row r="279" spans="1:3" x14ac:dyDescent="0.2">
      <c r="A279" s="197">
        <v>2.6</v>
      </c>
      <c r="B279" s="78" t="s">
        <v>70</v>
      </c>
      <c r="C279" s="198"/>
    </row>
    <row r="280" spans="1:3" x14ac:dyDescent="0.2">
      <c r="A280" s="201" t="s">
        <v>71</v>
      </c>
      <c r="B280" s="82" t="s">
        <v>72</v>
      </c>
      <c r="C280" s="202">
        <v>0</v>
      </c>
    </row>
    <row r="281" spans="1:3" x14ac:dyDescent="0.2">
      <c r="A281" s="201" t="s">
        <v>80</v>
      </c>
      <c r="B281" s="82" t="s">
        <v>312</v>
      </c>
      <c r="C281" s="202">
        <v>0</v>
      </c>
    </row>
    <row r="282" spans="1:3" x14ac:dyDescent="0.2">
      <c r="A282" s="201" t="s">
        <v>175</v>
      </c>
      <c r="B282" s="82" t="s">
        <v>313</v>
      </c>
      <c r="C282" s="202">
        <v>0</v>
      </c>
    </row>
    <row r="283" spans="1:3" x14ac:dyDescent="0.2">
      <c r="A283" s="201" t="s">
        <v>73</v>
      </c>
      <c r="B283" s="82" t="s">
        <v>74</v>
      </c>
      <c r="C283" s="202">
        <v>0</v>
      </c>
    </row>
    <row r="284" spans="1:3" x14ac:dyDescent="0.2">
      <c r="A284" s="201" t="s">
        <v>314</v>
      </c>
      <c r="B284" s="82" t="s">
        <v>315</v>
      </c>
      <c r="C284" s="202">
        <v>0</v>
      </c>
    </row>
    <row r="285" spans="1:3" x14ac:dyDescent="0.2">
      <c r="A285" s="201" t="s">
        <v>189</v>
      </c>
      <c r="B285" s="82" t="s">
        <v>316</v>
      </c>
      <c r="C285" s="202">
        <v>0</v>
      </c>
    </row>
    <row r="286" spans="1:3" x14ac:dyDescent="0.2">
      <c r="A286" s="201" t="s">
        <v>190</v>
      </c>
      <c r="B286" s="82" t="s">
        <v>316</v>
      </c>
      <c r="C286" s="202">
        <v>0</v>
      </c>
    </row>
    <row r="287" spans="1:3" x14ac:dyDescent="0.2">
      <c r="A287" s="201" t="s">
        <v>222</v>
      </c>
      <c r="B287" s="82" t="s">
        <v>317</v>
      </c>
      <c r="C287" s="202">
        <v>0</v>
      </c>
    </row>
    <row r="288" spans="1:3" x14ac:dyDescent="0.2">
      <c r="A288" s="201" t="s">
        <v>184</v>
      </c>
      <c r="B288" s="82" t="s">
        <v>318</v>
      </c>
      <c r="C288" s="202">
        <v>0</v>
      </c>
    </row>
    <row r="289" spans="1:3" ht="13.5" thickBot="1" x14ac:dyDescent="0.25">
      <c r="A289" s="201" t="s">
        <v>246</v>
      </c>
      <c r="B289" s="82" t="s">
        <v>319</v>
      </c>
      <c r="C289" s="202">
        <v>0</v>
      </c>
    </row>
    <row r="290" spans="1:3" ht="13.5" thickBot="1" x14ac:dyDescent="0.25">
      <c r="A290" s="201"/>
      <c r="B290" s="80" t="s">
        <v>323</v>
      </c>
      <c r="C290" s="206">
        <v>0</v>
      </c>
    </row>
    <row r="291" spans="1:3" ht="13.5" thickBot="1" x14ac:dyDescent="0.25">
      <c r="A291" s="201"/>
      <c r="B291" s="77"/>
      <c r="C291" s="207"/>
    </row>
    <row r="292" spans="1:3" ht="13.5" thickBot="1" x14ac:dyDescent="0.25">
      <c r="A292" s="200" t="s">
        <v>336</v>
      </c>
      <c r="B292" s="80"/>
      <c r="C292" s="208">
        <f>C197+C230+C277+C290</f>
        <v>59490.990000000005</v>
      </c>
    </row>
    <row r="293" spans="1:3" ht="13.5" thickTop="1" x14ac:dyDescent="0.2">
      <c r="A293" s="209"/>
      <c r="B293" s="81"/>
      <c r="C293" s="210"/>
    </row>
    <row r="294" spans="1:3" x14ac:dyDescent="0.2">
      <c r="A294" s="209"/>
      <c r="B294" s="81"/>
      <c r="C294" s="210"/>
    </row>
    <row r="295" spans="1:3" x14ac:dyDescent="0.2">
      <c r="A295" s="209"/>
      <c r="B295" s="81"/>
      <c r="C295" s="210"/>
    </row>
    <row r="296" spans="1:3" x14ac:dyDescent="0.2">
      <c r="A296" s="211" t="s">
        <v>161</v>
      </c>
      <c r="B296" s="105"/>
      <c r="C296" s="212"/>
    </row>
    <row r="297" spans="1:3" x14ac:dyDescent="0.2">
      <c r="A297" s="213" t="s">
        <v>10</v>
      </c>
      <c r="B297" s="106"/>
      <c r="C297" s="214"/>
    </row>
    <row r="298" spans="1:3" ht="13.5" thickBot="1" x14ac:dyDescent="0.25">
      <c r="A298" s="215"/>
      <c r="B298" s="216"/>
      <c r="C298" s="217"/>
    </row>
    <row r="300" spans="1:3" ht="13.5" thickBot="1" x14ac:dyDescent="0.25"/>
    <row r="301" spans="1:3" x14ac:dyDescent="0.2">
      <c r="A301" s="179"/>
      <c r="B301" s="180"/>
      <c r="C301" s="181"/>
    </row>
    <row r="302" spans="1:3" x14ac:dyDescent="0.2">
      <c r="A302" s="182"/>
      <c r="B302" s="4"/>
      <c r="C302" s="183"/>
    </row>
    <row r="303" spans="1:3" x14ac:dyDescent="0.2">
      <c r="A303" s="182"/>
      <c r="B303" s="4"/>
      <c r="C303" s="183"/>
    </row>
    <row r="304" spans="1:3" x14ac:dyDescent="0.2">
      <c r="A304" s="182"/>
      <c r="B304" s="4"/>
      <c r="C304" s="183"/>
    </row>
    <row r="305" spans="1:3" x14ac:dyDescent="0.2">
      <c r="A305" s="182"/>
      <c r="B305" s="4"/>
      <c r="C305" s="183"/>
    </row>
    <row r="306" spans="1:3" x14ac:dyDescent="0.2">
      <c r="A306" s="182"/>
      <c r="B306" s="4"/>
      <c r="C306" s="183"/>
    </row>
    <row r="307" spans="1:3" x14ac:dyDescent="0.2">
      <c r="A307" s="184" t="s">
        <v>267</v>
      </c>
      <c r="B307" s="100"/>
      <c r="C307" s="185"/>
    </row>
    <row r="308" spans="1:3" x14ac:dyDescent="0.2">
      <c r="A308" s="186" t="s">
        <v>2</v>
      </c>
      <c r="B308" s="187"/>
      <c r="C308" s="188"/>
    </row>
    <row r="309" spans="1:3" x14ac:dyDescent="0.2">
      <c r="A309" s="125" t="s">
        <v>348</v>
      </c>
      <c r="B309" s="126"/>
      <c r="C309" s="127"/>
    </row>
    <row r="310" spans="1:3" x14ac:dyDescent="0.2">
      <c r="A310" s="189" t="s">
        <v>33</v>
      </c>
      <c r="B310" s="107"/>
      <c r="C310" s="190"/>
    </row>
    <row r="311" spans="1:3" x14ac:dyDescent="0.2">
      <c r="A311" s="191" t="s">
        <v>20</v>
      </c>
      <c r="B311" s="79" t="s">
        <v>0</v>
      </c>
      <c r="C311" s="192" t="s">
        <v>1</v>
      </c>
    </row>
    <row r="312" spans="1:3" x14ac:dyDescent="0.2">
      <c r="A312" s="132" t="s">
        <v>6</v>
      </c>
      <c r="B312" s="34" t="s">
        <v>25</v>
      </c>
      <c r="C312" s="138"/>
    </row>
    <row r="313" spans="1:3" x14ac:dyDescent="0.2">
      <c r="A313" s="133" t="s">
        <v>7</v>
      </c>
      <c r="B313" s="35" t="s">
        <v>26</v>
      </c>
      <c r="C313" s="202">
        <v>0</v>
      </c>
    </row>
    <row r="314" spans="1:3" x14ac:dyDescent="0.2">
      <c r="A314" s="133" t="s">
        <v>8</v>
      </c>
      <c r="B314" s="35" t="s">
        <v>27</v>
      </c>
      <c r="C314" s="202">
        <v>0</v>
      </c>
    </row>
    <row r="315" spans="1:3" x14ac:dyDescent="0.2">
      <c r="A315" s="133" t="s">
        <v>253</v>
      </c>
      <c r="B315" s="35" t="s">
        <v>28</v>
      </c>
      <c r="C315" s="202">
        <v>0</v>
      </c>
    </row>
    <row r="316" spans="1:3" ht="13.5" thickBot="1" x14ac:dyDescent="0.25">
      <c r="A316" s="133" t="s">
        <v>12</v>
      </c>
      <c r="B316" s="35" t="s">
        <v>29</v>
      </c>
      <c r="C316" s="218">
        <v>0</v>
      </c>
    </row>
    <row r="317" spans="1:3" ht="13.5" thickBot="1" x14ac:dyDescent="0.25">
      <c r="A317" s="194"/>
      <c r="B317" s="83" t="s">
        <v>327</v>
      </c>
      <c r="C317" s="195">
        <f>SUM(C313:C316)</f>
        <v>0</v>
      </c>
    </row>
    <row r="318" spans="1:3" x14ac:dyDescent="0.2">
      <c r="A318" s="194"/>
      <c r="B318" s="83"/>
      <c r="C318" s="196"/>
    </row>
    <row r="319" spans="1:3" x14ac:dyDescent="0.2">
      <c r="A319" s="197">
        <v>2.2000000000000002</v>
      </c>
      <c r="B319" s="80" t="s">
        <v>14</v>
      </c>
      <c r="C319" s="198"/>
    </row>
    <row r="320" spans="1:3" x14ac:dyDescent="0.2">
      <c r="A320" s="197" t="s">
        <v>15</v>
      </c>
      <c r="B320" s="80" t="s">
        <v>325</v>
      </c>
      <c r="C320" s="198"/>
    </row>
    <row r="321" spans="1:3" x14ac:dyDescent="0.2">
      <c r="A321" s="199" t="s">
        <v>326</v>
      </c>
      <c r="B321" s="77" t="s">
        <v>324</v>
      </c>
      <c r="C321" s="202">
        <v>0</v>
      </c>
    </row>
    <row r="322" spans="1:3" x14ac:dyDescent="0.2">
      <c r="A322" s="200" t="s">
        <v>139</v>
      </c>
      <c r="B322" s="80" t="s">
        <v>140</v>
      </c>
      <c r="C322" s="198"/>
    </row>
    <row r="323" spans="1:3" x14ac:dyDescent="0.2">
      <c r="A323" s="201" t="s">
        <v>141</v>
      </c>
      <c r="B323" s="77" t="s">
        <v>142</v>
      </c>
      <c r="C323" s="202">
        <v>0</v>
      </c>
    </row>
    <row r="324" spans="1:3" x14ac:dyDescent="0.2">
      <c r="A324" s="201" t="s">
        <v>143</v>
      </c>
      <c r="B324" s="77" t="s">
        <v>268</v>
      </c>
      <c r="C324" s="202">
        <v>0</v>
      </c>
    </row>
    <row r="325" spans="1:3" x14ac:dyDescent="0.2">
      <c r="A325" s="200" t="s">
        <v>47</v>
      </c>
      <c r="B325" s="80" t="s">
        <v>46</v>
      </c>
      <c r="C325" s="198"/>
    </row>
    <row r="326" spans="1:3" x14ac:dyDescent="0.2">
      <c r="A326" s="201" t="s">
        <v>48</v>
      </c>
      <c r="B326" s="77" t="s">
        <v>269</v>
      </c>
      <c r="C326" s="202">
        <v>0</v>
      </c>
    </row>
    <row r="327" spans="1:3" x14ac:dyDescent="0.2">
      <c r="A327" s="201" t="s">
        <v>334</v>
      </c>
      <c r="B327" s="77" t="s">
        <v>335</v>
      </c>
      <c r="C327" s="202">
        <v>0</v>
      </c>
    </row>
    <row r="328" spans="1:3" x14ac:dyDescent="0.2">
      <c r="A328" s="200" t="s">
        <v>63</v>
      </c>
      <c r="B328" s="80" t="s">
        <v>270</v>
      </c>
      <c r="C328" s="198"/>
    </row>
    <row r="329" spans="1:3" x14ac:dyDescent="0.2">
      <c r="A329" s="201" t="s">
        <v>271</v>
      </c>
      <c r="B329" s="77" t="s">
        <v>272</v>
      </c>
      <c r="C329" s="202">
        <v>0</v>
      </c>
    </row>
    <row r="330" spans="1:3" x14ac:dyDescent="0.2">
      <c r="A330" s="200" t="s">
        <v>136</v>
      </c>
      <c r="B330" s="80" t="s">
        <v>137</v>
      </c>
      <c r="C330" s="198"/>
    </row>
    <row r="331" spans="1:3" x14ac:dyDescent="0.2">
      <c r="A331" s="201" t="s">
        <v>273</v>
      </c>
      <c r="B331" s="77" t="s">
        <v>265</v>
      </c>
      <c r="C331" s="202">
        <v>0</v>
      </c>
    </row>
    <row r="332" spans="1:3" ht="22.5" x14ac:dyDescent="0.2">
      <c r="A332" s="200" t="s">
        <v>274</v>
      </c>
      <c r="B332" s="78" t="s">
        <v>275</v>
      </c>
      <c r="C332" s="198"/>
    </row>
    <row r="333" spans="1:3" x14ac:dyDescent="0.2">
      <c r="A333" s="201" t="s">
        <v>172</v>
      </c>
      <c r="B333" s="82" t="s">
        <v>276</v>
      </c>
      <c r="C333" s="198"/>
    </row>
    <row r="334" spans="1:3" x14ac:dyDescent="0.2">
      <c r="A334" s="201" t="s">
        <v>170</v>
      </c>
      <c r="B334" s="82" t="s">
        <v>277</v>
      </c>
      <c r="C334" s="202">
        <v>0</v>
      </c>
    </row>
    <row r="335" spans="1:3" ht="22.5" x14ac:dyDescent="0.2">
      <c r="A335" s="201" t="s">
        <v>177</v>
      </c>
      <c r="B335" s="82" t="s">
        <v>278</v>
      </c>
      <c r="C335" s="202">
        <v>0</v>
      </c>
    </row>
    <row r="336" spans="1:3" x14ac:dyDescent="0.2">
      <c r="A336" s="200" t="s">
        <v>233</v>
      </c>
      <c r="B336" s="80" t="s">
        <v>234</v>
      </c>
      <c r="C336" s="198"/>
    </row>
    <row r="337" spans="1:3" x14ac:dyDescent="0.2">
      <c r="A337" s="201" t="s">
        <v>235</v>
      </c>
      <c r="B337" s="77" t="s">
        <v>236</v>
      </c>
      <c r="C337" s="202">
        <v>0</v>
      </c>
    </row>
    <row r="338" spans="1:3" x14ac:dyDescent="0.2">
      <c r="A338" s="201" t="s">
        <v>237</v>
      </c>
      <c r="B338" s="77" t="s">
        <v>279</v>
      </c>
      <c r="C338" s="202">
        <v>0</v>
      </c>
    </row>
    <row r="339" spans="1:3" x14ac:dyDescent="0.2">
      <c r="A339" s="201" t="s">
        <v>239</v>
      </c>
      <c r="B339" s="77" t="s">
        <v>280</v>
      </c>
      <c r="C339" s="202">
        <v>0</v>
      </c>
    </row>
    <row r="340" spans="1:3" ht="22.5" x14ac:dyDescent="0.2">
      <c r="A340" s="200" t="s">
        <v>52</v>
      </c>
      <c r="B340" s="78" t="s">
        <v>281</v>
      </c>
      <c r="C340" s="198"/>
    </row>
    <row r="341" spans="1:3" x14ac:dyDescent="0.2">
      <c r="A341" s="201" t="s">
        <v>50</v>
      </c>
      <c r="B341" s="77" t="s">
        <v>282</v>
      </c>
      <c r="C341" s="202">
        <v>0</v>
      </c>
    </row>
    <row r="342" spans="1:3" x14ac:dyDescent="0.2">
      <c r="A342" s="201" t="s">
        <v>283</v>
      </c>
      <c r="B342" s="77" t="s">
        <v>284</v>
      </c>
      <c r="C342" s="202">
        <v>0</v>
      </c>
    </row>
    <row r="343" spans="1:3" x14ac:dyDescent="0.2">
      <c r="A343" s="201" t="s">
        <v>39</v>
      </c>
      <c r="B343" s="77" t="s">
        <v>285</v>
      </c>
      <c r="C343" s="198"/>
    </row>
    <row r="344" spans="1:3" x14ac:dyDescent="0.2">
      <c r="A344" s="201" t="s">
        <v>199</v>
      </c>
      <c r="B344" s="77" t="s">
        <v>286</v>
      </c>
      <c r="C344" s="202">
        <v>0</v>
      </c>
    </row>
    <row r="345" spans="1:3" x14ac:dyDescent="0.2">
      <c r="A345" s="201" t="s">
        <v>287</v>
      </c>
      <c r="B345" s="77" t="s">
        <v>288</v>
      </c>
      <c r="C345" s="202">
        <v>0</v>
      </c>
    </row>
    <row r="346" spans="1:3" x14ac:dyDescent="0.2">
      <c r="A346" s="201" t="s">
        <v>289</v>
      </c>
      <c r="B346" s="77" t="s">
        <v>290</v>
      </c>
      <c r="C346" s="202">
        <v>1512.24</v>
      </c>
    </row>
    <row r="347" spans="1:3" x14ac:dyDescent="0.2">
      <c r="A347" s="200" t="s">
        <v>145</v>
      </c>
      <c r="B347" s="80" t="s">
        <v>291</v>
      </c>
      <c r="C347" s="202">
        <v>0</v>
      </c>
    </row>
    <row r="348" spans="1:3" x14ac:dyDescent="0.2">
      <c r="A348" s="201" t="s">
        <v>147</v>
      </c>
      <c r="B348" s="77" t="s">
        <v>135</v>
      </c>
      <c r="C348" s="202">
        <v>0</v>
      </c>
    </row>
    <row r="349" spans="1:3" ht="13.5" thickBot="1" x14ac:dyDescent="0.25">
      <c r="A349" s="219" t="s">
        <v>292</v>
      </c>
      <c r="B349" s="87" t="s">
        <v>293</v>
      </c>
      <c r="C349" s="203">
        <v>0</v>
      </c>
    </row>
    <row r="350" spans="1:3" ht="13.5" thickBot="1" x14ac:dyDescent="0.25">
      <c r="A350" s="201"/>
      <c r="B350" s="80" t="s">
        <v>294</v>
      </c>
      <c r="C350" s="220">
        <f>SUM(C319:C349)</f>
        <v>1512.24</v>
      </c>
    </row>
    <row r="351" spans="1:3" x14ac:dyDescent="0.2">
      <c r="A351" s="201"/>
      <c r="B351" s="77"/>
      <c r="C351" s="221"/>
    </row>
    <row r="352" spans="1:3" x14ac:dyDescent="0.2">
      <c r="A352" s="197">
        <v>2.2999999999999998</v>
      </c>
      <c r="B352" s="80" t="s">
        <v>65</v>
      </c>
      <c r="C352" s="198"/>
    </row>
    <row r="353" spans="1:3" x14ac:dyDescent="0.2">
      <c r="A353" s="200" t="s">
        <v>36</v>
      </c>
      <c r="B353" s="80" t="s">
        <v>84</v>
      </c>
      <c r="C353" s="202">
        <v>0</v>
      </c>
    </row>
    <row r="354" spans="1:3" x14ac:dyDescent="0.2">
      <c r="A354" s="201" t="s">
        <v>85</v>
      </c>
      <c r="B354" s="77" t="s">
        <v>86</v>
      </c>
      <c r="C354" s="222"/>
    </row>
    <row r="355" spans="1:3" x14ac:dyDescent="0.2">
      <c r="A355" s="201" t="s">
        <v>87</v>
      </c>
      <c r="B355" s="77" t="s">
        <v>86</v>
      </c>
      <c r="C355" s="202">
        <v>0</v>
      </c>
    </row>
    <row r="356" spans="1:3" x14ac:dyDescent="0.2">
      <c r="A356" s="201" t="s">
        <v>295</v>
      </c>
      <c r="B356" s="77" t="s">
        <v>296</v>
      </c>
      <c r="C356" s="202">
        <v>0</v>
      </c>
    </row>
    <row r="357" spans="1:3" x14ac:dyDescent="0.2">
      <c r="A357" s="200" t="s">
        <v>297</v>
      </c>
      <c r="B357" s="80" t="s">
        <v>298</v>
      </c>
      <c r="C357" s="202">
        <v>0</v>
      </c>
    </row>
    <row r="358" spans="1:3" x14ac:dyDescent="0.2">
      <c r="A358" s="201" t="s">
        <v>125</v>
      </c>
      <c r="B358" s="77" t="s">
        <v>128</v>
      </c>
      <c r="C358" s="202">
        <v>0</v>
      </c>
    </row>
    <row r="359" spans="1:3" x14ac:dyDescent="0.2">
      <c r="A359" s="201" t="s">
        <v>127</v>
      </c>
      <c r="B359" s="77" t="s">
        <v>299</v>
      </c>
      <c r="C359" s="202">
        <v>0</v>
      </c>
    </row>
    <row r="360" spans="1:3" x14ac:dyDescent="0.2">
      <c r="A360" s="201" t="s">
        <v>300</v>
      </c>
      <c r="B360" s="77" t="s">
        <v>301</v>
      </c>
      <c r="C360" s="202">
        <v>0</v>
      </c>
    </row>
    <row r="361" spans="1:3" x14ac:dyDescent="0.2">
      <c r="A361" s="200" t="s">
        <v>88</v>
      </c>
      <c r="B361" s="80" t="s">
        <v>89</v>
      </c>
      <c r="C361" s="202"/>
    </row>
    <row r="362" spans="1:3" x14ac:dyDescent="0.2">
      <c r="A362" s="201" t="s">
        <v>173</v>
      </c>
      <c r="B362" s="77" t="s">
        <v>302</v>
      </c>
      <c r="C362" s="202">
        <v>0</v>
      </c>
    </row>
    <row r="363" spans="1:3" x14ac:dyDescent="0.2">
      <c r="A363" s="201" t="s">
        <v>90</v>
      </c>
      <c r="B363" s="77" t="s">
        <v>91</v>
      </c>
      <c r="C363" s="202">
        <v>0</v>
      </c>
    </row>
    <row r="364" spans="1:3" x14ac:dyDescent="0.2">
      <c r="A364" s="201" t="s">
        <v>92</v>
      </c>
      <c r="B364" s="77" t="s">
        <v>93</v>
      </c>
      <c r="C364" s="202">
        <v>0</v>
      </c>
    </row>
    <row r="365" spans="1:3" x14ac:dyDescent="0.2">
      <c r="A365" s="201" t="s">
        <v>94</v>
      </c>
      <c r="B365" s="77" t="s">
        <v>95</v>
      </c>
      <c r="C365" s="202">
        <v>0</v>
      </c>
    </row>
    <row r="366" spans="1:3" x14ac:dyDescent="0.2">
      <c r="A366" s="201" t="s">
        <v>96</v>
      </c>
      <c r="B366" s="77" t="s">
        <v>95</v>
      </c>
      <c r="C366" s="202">
        <v>0</v>
      </c>
    </row>
    <row r="367" spans="1:3" x14ac:dyDescent="0.2">
      <c r="A367" s="200" t="s">
        <v>68</v>
      </c>
      <c r="B367" s="80" t="s">
        <v>69</v>
      </c>
      <c r="C367" s="198"/>
    </row>
    <row r="368" spans="1:3" x14ac:dyDescent="0.2">
      <c r="A368" s="201" t="s">
        <v>167</v>
      </c>
      <c r="B368" s="77" t="s">
        <v>168</v>
      </c>
      <c r="C368" s="202">
        <v>0</v>
      </c>
    </row>
    <row r="369" spans="1:3" x14ac:dyDescent="0.2">
      <c r="A369" s="201" t="s">
        <v>97</v>
      </c>
      <c r="B369" s="77" t="s">
        <v>98</v>
      </c>
      <c r="C369" s="202">
        <v>0</v>
      </c>
    </row>
    <row r="370" spans="1:3" x14ac:dyDescent="0.2">
      <c r="A370" s="200" t="s">
        <v>99</v>
      </c>
      <c r="B370" s="80" t="s">
        <v>100</v>
      </c>
      <c r="C370" s="198"/>
    </row>
    <row r="371" spans="1:3" x14ac:dyDescent="0.2">
      <c r="A371" s="201" t="s">
        <v>101</v>
      </c>
      <c r="B371" s="77" t="s">
        <v>102</v>
      </c>
      <c r="C371" s="198"/>
    </row>
    <row r="372" spans="1:3" x14ac:dyDescent="0.2">
      <c r="A372" s="201" t="s">
        <v>103</v>
      </c>
      <c r="B372" s="77" t="s">
        <v>104</v>
      </c>
      <c r="C372" s="202">
        <v>0</v>
      </c>
    </row>
    <row r="373" spans="1:3" x14ac:dyDescent="0.2">
      <c r="A373" s="200" t="s">
        <v>105</v>
      </c>
      <c r="B373" s="80" t="s">
        <v>106</v>
      </c>
      <c r="C373" s="198"/>
    </row>
    <row r="374" spans="1:3" x14ac:dyDescent="0.2">
      <c r="A374" s="201" t="s">
        <v>186</v>
      </c>
      <c r="B374" s="77" t="s">
        <v>187</v>
      </c>
      <c r="C374" s="202">
        <v>0</v>
      </c>
    </row>
    <row r="375" spans="1:3" x14ac:dyDescent="0.2">
      <c r="A375" s="201" t="s">
        <v>107</v>
      </c>
      <c r="B375" s="77" t="s">
        <v>303</v>
      </c>
      <c r="C375" s="202">
        <v>0</v>
      </c>
    </row>
    <row r="376" spans="1:3" x14ac:dyDescent="0.2">
      <c r="A376" s="200" t="s">
        <v>241</v>
      </c>
      <c r="B376" s="80" t="s">
        <v>304</v>
      </c>
      <c r="C376" s="198"/>
    </row>
    <row r="377" spans="1:3" x14ac:dyDescent="0.2">
      <c r="A377" s="201" t="s">
        <v>247</v>
      </c>
      <c r="B377" s="77" t="s">
        <v>242</v>
      </c>
      <c r="C377" s="202">
        <v>0</v>
      </c>
    </row>
    <row r="378" spans="1:3" x14ac:dyDescent="0.2">
      <c r="A378" s="200" t="s">
        <v>108</v>
      </c>
      <c r="B378" s="80" t="s">
        <v>109</v>
      </c>
      <c r="C378" s="198"/>
    </row>
    <row r="379" spans="1:3" x14ac:dyDescent="0.2">
      <c r="A379" s="201" t="s">
        <v>134</v>
      </c>
      <c r="B379" s="77" t="s">
        <v>133</v>
      </c>
      <c r="C379" s="202">
        <v>0</v>
      </c>
    </row>
    <row r="380" spans="1:3" x14ac:dyDescent="0.2">
      <c r="A380" s="201" t="s">
        <v>110</v>
      </c>
      <c r="B380" s="77" t="s">
        <v>111</v>
      </c>
      <c r="C380" s="202">
        <v>0</v>
      </c>
    </row>
    <row r="381" spans="1:3" x14ac:dyDescent="0.2">
      <c r="A381" s="201" t="s">
        <v>112</v>
      </c>
      <c r="B381" s="77" t="s">
        <v>244</v>
      </c>
      <c r="C381" s="202">
        <v>0</v>
      </c>
    </row>
    <row r="382" spans="1:3" x14ac:dyDescent="0.2">
      <c r="A382" s="201" t="s">
        <v>305</v>
      </c>
      <c r="B382" s="77" t="s">
        <v>113</v>
      </c>
      <c r="C382" s="202">
        <v>0</v>
      </c>
    </row>
    <row r="383" spans="1:3" x14ac:dyDescent="0.2">
      <c r="A383" s="201" t="s">
        <v>163</v>
      </c>
      <c r="B383" s="77" t="s">
        <v>306</v>
      </c>
      <c r="C383" s="202">
        <v>0</v>
      </c>
    </row>
    <row r="384" spans="1:3" x14ac:dyDescent="0.2">
      <c r="A384" s="200" t="s">
        <v>114</v>
      </c>
      <c r="B384" s="80" t="s">
        <v>115</v>
      </c>
      <c r="C384" s="198"/>
    </row>
    <row r="385" spans="1:3" x14ac:dyDescent="0.2">
      <c r="A385" s="201" t="s">
        <v>116</v>
      </c>
      <c r="B385" s="77" t="s">
        <v>117</v>
      </c>
      <c r="C385" s="202">
        <v>0</v>
      </c>
    </row>
    <row r="386" spans="1:3" x14ac:dyDescent="0.2">
      <c r="A386" s="201" t="s">
        <v>130</v>
      </c>
      <c r="B386" s="77" t="s">
        <v>201</v>
      </c>
      <c r="C386" s="202">
        <v>0</v>
      </c>
    </row>
    <row r="387" spans="1:3" x14ac:dyDescent="0.2">
      <c r="A387" s="201" t="s">
        <v>118</v>
      </c>
      <c r="B387" s="77" t="s">
        <v>307</v>
      </c>
      <c r="C387" s="202">
        <v>0</v>
      </c>
    </row>
    <row r="388" spans="1:3" x14ac:dyDescent="0.2">
      <c r="A388" s="201" t="s">
        <v>129</v>
      </c>
      <c r="B388" s="77" t="s">
        <v>308</v>
      </c>
      <c r="C388" s="202">
        <v>0</v>
      </c>
    </row>
    <row r="389" spans="1:3" x14ac:dyDescent="0.2">
      <c r="A389" s="201" t="s">
        <v>131</v>
      </c>
      <c r="B389" s="77" t="s">
        <v>132</v>
      </c>
      <c r="C389" s="202">
        <v>0</v>
      </c>
    </row>
    <row r="390" spans="1:3" x14ac:dyDescent="0.2">
      <c r="A390" s="201" t="s">
        <v>119</v>
      </c>
      <c r="B390" s="77" t="s">
        <v>120</v>
      </c>
      <c r="C390" s="202">
        <v>0</v>
      </c>
    </row>
    <row r="391" spans="1:3" x14ac:dyDescent="0.2">
      <c r="A391" s="201" t="s">
        <v>162</v>
      </c>
      <c r="B391" s="77" t="s">
        <v>309</v>
      </c>
      <c r="C391" s="202">
        <v>0</v>
      </c>
    </row>
    <row r="392" spans="1:3" ht="13.5" thickBot="1" x14ac:dyDescent="0.25">
      <c r="A392" s="201" t="s">
        <v>310</v>
      </c>
      <c r="B392" s="77" t="s">
        <v>311</v>
      </c>
      <c r="C392" s="203">
        <v>0</v>
      </c>
    </row>
    <row r="393" spans="1:3" ht="13.5" thickBot="1" x14ac:dyDescent="0.25">
      <c r="A393" s="201"/>
      <c r="B393" s="80" t="s">
        <v>66</v>
      </c>
      <c r="C393" s="204">
        <f>SUM(C353:C392)</f>
        <v>0</v>
      </c>
    </row>
    <row r="394" spans="1:3" x14ac:dyDescent="0.2">
      <c r="A394" s="201"/>
      <c r="B394" s="77"/>
      <c r="C394" s="223"/>
    </row>
    <row r="395" spans="1:3" x14ac:dyDescent="0.2">
      <c r="A395" s="197">
        <v>2.6</v>
      </c>
      <c r="B395" s="80" t="s">
        <v>70</v>
      </c>
      <c r="C395" s="198"/>
    </row>
    <row r="396" spans="1:3" x14ac:dyDescent="0.2">
      <c r="A396" s="201" t="s">
        <v>71</v>
      </c>
      <c r="B396" s="77" t="s">
        <v>72</v>
      </c>
      <c r="C396" s="202">
        <v>0</v>
      </c>
    </row>
    <row r="397" spans="1:3" x14ac:dyDescent="0.2">
      <c r="A397" s="201" t="s">
        <v>80</v>
      </c>
      <c r="B397" s="77" t="s">
        <v>312</v>
      </c>
      <c r="C397" s="202">
        <v>0</v>
      </c>
    </row>
    <row r="398" spans="1:3" x14ac:dyDescent="0.2">
      <c r="A398" s="201" t="s">
        <v>175</v>
      </c>
      <c r="B398" s="77" t="s">
        <v>313</v>
      </c>
      <c r="C398" s="202">
        <v>0</v>
      </c>
    </row>
    <row r="399" spans="1:3" x14ac:dyDescent="0.2">
      <c r="A399" s="201" t="s">
        <v>73</v>
      </c>
      <c r="B399" s="77" t="s">
        <v>74</v>
      </c>
      <c r="C399" s="202">
        <v>0</v>
      </c>
    </row>
    <row r="400" spans="1:3" x14ac:dyDescent="0.2">
      <c r="A400" s="201" t="s">
        <v>314</v>
      </c>
      <c r="B400" s="77" t="s">
        <v>315</v>
      </c>
      <c r="C400" s="202">
        <v>0</v>
      </c>
    </row>
    <row r="401" spans="1:3" x14ac:dyDescent="0.2">
      <c r="A401" s="201" t="s">
        <v>189</v>
      </c>
      <c r="B401" s="77" t="s">
        <v>316</v>
      </c>
      <c r="C401" s="202">
        <v>0</v>
      </c>
    </row>
    <row r="402" spans="1:3" x14ac:dyDescent="0.2">
      <c r="A402" s="201" t="s">
        <v>190</v>
      </c>
      <c r="B402" s="77" t="s">
        <v>316</v>
      </c>
      <c r="C402" s="202">
        <v>0</v>
      </c>
    </row>
    <row r="403" spans="1:3" x14ac:dyDescent="0.2">
      <c r="A403" s="201" t="s">
        <v>222</v>
      </c>
      <c r="B403" s="77" t="s">
        <v>317</v>
      </c>
      <c r="C403" s="202">
        <v>0</v>
      </c>
    </row>
    <row r="404" spans="1:3" x14ac:dyDescent="0.2">
      <c r="A404" s="201" t="s">
        <v>184</v>
      </c>
      <c r="B404" s="77" t="s">
        <v>318</v>
      </c>
      <c r="C404" s="202">
        <v>0</v>
      </c>
    </row>
    <row r="405" spans="1:3" ht="13.5" thickBot="1" x14ac:dyDescent="0.25">
      <c r="A405" s="201" t="s">
        <v>246</v>
      </c>
      <c r="B405" s="77" t="s">
        <v>319</v>
      </c>
      <c r="C405" s="202">
        <v>0</v>
      </c>
    </row>
    <row r="406" spans="1:3" ht="13.5" thickBot="1" x14ac:dyDescent="0.25">
      <c r="A406" s="201"/>
      <c r="B406" s="80" t="s">
        <v>323</v>
      </c>
      <c r="C406" s="224">
        <f>SUM(C395:C405)</f>
        <v>0</v>
      </c>
    </row>
    <row r="407" spans="1:3" ht="13.5" thickBot="1" x14ac:dyDescent="0.25">
      <c r="A407" s="201"/>
      <c r="B407" s="77"/>
      <c r="C407" s="207"/>
    </row>
    <row r="408" spans="1:3" ht="13.5" thickBot="1" x14ac:dyDescent="0.25">
      <c r="A408" s="200" t="s">
        <v>320</v>
      </c>
      <c r="B408" s="80"/>
      <c r="C408" s="208">
        <f>C317+C350+C393+C406</f>
        <v>1512.24</v>
      </c>
    </row>
    <row r="409" spans="1:3" ht="13.5" thickTop="1" x14ac:dyDescent="0.2">
      <c r="A409" s="209"/>
      <c r="B409" s="81"/>
      <c r="C409" s="210"/>
    </row>
    <row r="410" spans="1:3" x14ac:dyDescent="0.2">
      <c r="A410" s="209"/>
      <c r="B410" s="81"/>
      <c r="C410" s="210"/>
    </row>
    <row r="411" spans="1:3" x14ac:dyDescent="0.2">
      <c r="A411" s="209"/>
      <c r="B411" s="81"/>
      <c r="C411" s="210"/>
    </row>
    <row r="412" spans="1:3" x14ac:dyDescent="0.2">
      <c r="A412" s="211" t="s">
        <v>161</v>
      </c>
      <c r="B412" s="105"/>
      <c r="C412" s="212"/>
    </row>
    <row r="413" spans="1:3" x14ac:dyDescent="0.2">
      <c r="A413" s="213" t="s">
        <v>10</v>
      </c>
      <c r="B413" s="106"/>
      <c r="C413" s="214"/>
    </row>
    <row r="414" spans="1:3" ht="13.5" thickBot="1" x14ac:dyDescent="0.25">
      <c r="A414" s="225"/>
      <c r="B414" s="226"/>
      <c r="C414" s="227"/>
    </row>
  </sheetData>
  <mergeCells count="26">
    <mergeCell ref="A307:C307"/>
    <mergeCell ref="A308:C308"/>
    <mergeCell ref="A309:C309"/>
    <mergeCell ref="A310:C310"/>
    <mergeCell ref="A412:C412"/>
    <mergeCell ref="A413:C413"/>
    <mergeCell ref="A187:C187"/>
    <mergeCell ref="A188:C188"/>
    <mergeCell ref="A189:C189"/>
    <mergeCell ref="A190:C190"/>
    <mergeCell ref="A296:C296"/>
    <mergeCell ref="A297:C297"/>
    <mergeCell ref="E86:H86"/>
    <mergeCell ref="A10:C10"/>
    <mergeCell ref="A8:C8"/>
    <mergeCell ref="A9:C9"/>
    <mergeCell ref="A38:C38"/>
    <mergeCell ref="A177:C177"/>
    <mergeCell ref="A3:C3"/>
    <mergeCell ref="A4:C4"/>
    <mergeCell ref="A5:C5"/>
    <mergeCell ref="A7:C7"/>
    <mergeCell ref="A175:C175"/>
    <mergeCell ref="A176:C176"/>
    <mergeCell ref="A172:C172"/>
    <mergeCell ref="A174:C174"/>
  </mergeCells>
  <pageMargins left="1.299212598425197" right="0.70866141732283472" top="0.39370078740157483" bottom="0.74803149606299213" header="0.31496062992125984" footer="0.31496062992125984"/>
  <pageSetup scale="75" orientation="portrait" r:id="rId1"/>
  <rowBreaks count="1" manualBreakCount="1">
    <brk id="11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EJECUCION-MAYO-2024</vt:lpstr>
      <vt:lpstr>'EJECUCION-MAYO-2024'!Área_de_impresión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2024-07-03T15:18:18Z</cp:lastPrinted>
  <dcterms:created xsi:type="dcterms:W3CDTF">2010-11-30T17:47:33Z</dcterms:created>
  <dcterms:modified xsi:type="dcterms:W3CDTF">2024-07-08T14:03:48Z</dcterms:modified>
</cp:coreProperties>
</file>